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090" tabRatio="422"/>
  </bookViews>
  <sheets>
    <sheet name="10" sheetId="1" r:id="rId1"/>
  </sheets>
  <calcPr calcId="145621"/>
</workbook>
</file>

<file path=xl/calcChain.xml><?xml version="1.0" encoding="utf-8"?>
<calcChain xmlns="http://schemas.openxmlformats.org/spreadsheetml/2006/main">
  <c r="E9" i="1" l="1"/>
  <c r="H9" i="1"/>
  <c r="I9" i="1"/>
  <c r="J9" i="1"/>
  <c r="K9" i="1"/>
  <c r="H7" i="1"/>
  <c r="G7" i="1"/>
  <c r="G9" i="1" s="1"/>
  <c r="H10" i="1"/>
  <c r="F10" i="1" s="1"/>
  <c r="D26" i="1"/>
  <c r="C26" i="1" s="1"/>
  <c r="E26" i="1"/>
  <c r="J25" i="1"/>
  <c r="J27" i="1" s="1"/>
  <c r="K25" i="1"/>
  <c r="E25" i="1"/>
  <c r="F11" i="1"/>
  <c r="I11" i="1"/>
  <c r="C11" i="1" s="1"/>
  <c r="I10" i="1"/>
  <c r="I12" i="1" s="1"/>
  <c r="G27" i="1"/>
  <c r="H27" i="1"/>
  <c r="K27" i="1"/>
  <c r="G24" i="1"/>
  <c r="H24" i="1"/>
  <c r="J24" i="1"/>
  <c r="K24" i="1"/>
  <c r="G21" i="1"/>
  <c r="J21" i="1"/>
  <c r="K21" i="1"/>
  <c r="D18" i="1"/>
  <c r="E18" i="1"/>
  <c r="G18" i="1"/>
  <c r="H18" i="1"/>
  <c r="J18" i="1"/>
  <c r="K18" i="1"/>
  <c r="D15" i="1"/>
  <c r="E15" i="1"/>
  <c r="G15" i="1"/>
  <c r="H15" i="1"/>
  <c r="J15" i="1"/>
  <c r="K15" i="1"/>
  <c r="D12" i="1"/>
  <c r="G12" i="1"/>
  <c r="J12" i="1"/>
  <c r="K12" i="1"/>
  <c r="I20" i="1"/>
  <c r="I22" i="1"/>
  <c r="I24" i="1" s="1"/>
  <c r="I23" i="1"/>
  <c r="F17" i="1"/>
  <c r="F18" i="1" s="1"/>
  <c r="F20" i="1"/>
  <c r="F22" i="1"/>
  <c r="F24" i="1" s="1"/>
  <c r="F23" i="1"/>
  <c r="I17" i="1"/>
  <c r="I19" i="1"/>
  <c r="I21" i="1"/>
  <c r="F14" i="1"/>
  <c r="F16" i="1"/>
  <c r="I14" i="1"/>
  <c r="I16" i="1"/>
  <c r="I18" i="1" s="1"/>
  <c r="F8" i="1"/>
  <c r="F29" i="1" s="1"/>
  <c r="F13" i="1"/>
  <c r="F15" i="1" s="1"/>
  <c r="F25" i="1"/>
  <c r="F27" i="1" s="1"/>
  <c r="F26" i="1"/>
  <c r="F7" i="1"/>
  <c r="I8" i="1"/>
  <c r="I7" i="1"/>
  <c r="D8" i="1"/>
  <c r="E8" i="1"/>
  <c r="C8" i="1" s="1"/>
  <c r="C29" i="1" s="1"/>
  <c r="D7" i="1"/>
  <c r="C7" i="1" s="1"/>
  <c r="E7" i="1"/>
  <c r="D16" i="1"/>
  <c r="E16" i="1"/>
  <c r="C16" i="1" s="1"/>
  <c r="C18" i="1" s="1"/>
  <c r="E19" i="1"/>
  <c r="E21" i="1" s="1"/>
  <c r="G19" i="1"/>
  <c r="F19" i="1" s="1"/>
  <c r="F21" i="1" s="1"/>
  <c r="H19" i="1"/>
  <c r="H21" i="1" s="1"/>
  <c r="J28" i="1"/>
  <c r="J30" i="1" s="1"/>
  <c r="D13" i="1"/>
  <c r="C13" i="1" s="1"/>
  <c r="C15" i="1" s="1"/>
  <c r="E13" i="1"/>
  <c r="I13" i="1"/>
  <c r="I15" i="1" s="1"/>
  <c r="D23" i="1"/>
  <c r="C23" i="1"/>
  <c r="C24" i="1" s="1"/>
  <c r="E23" i="1"/>
  <c r="D22" i="1"/>
  <c r="D24" i="1"/>
  <c r="E22" i="1"/>
  <c r="D11" i="1"/>
  <c r="D10" i="1"/>
  <c r="E11" i="1"/>
  <c r="E10" i="1"/>
  <c r="E12" i="1" s="1"/>
  <c r="I26" i="1"/>
  <c r="I25" i="1"/>
  <c r="I27" i="1" s="1"/>
  <c r="G29" i="1"/>
  <c r="G28" i="1"/>
  <c r="G30" i="1" s="1"/>
  <c r="H29" i="1"/>
  <c r="J29" i="1"/>
  <c r="D29" i="1" s="1"/>
  <c r="K29" i="1"/>
  <c r="E29" i="1" s="1"/>
  <c r="K28" i="1"/>
  <c r="C20" i="1"/>
  <c r="C17" i="1"/>
  <c r="C14" i="1"/>
  <c r="E27" i="1"/>
  <c r="D28" i="1"/>
  <c r="D30" i="1" s="1"/>
  <c r="C22" i="1"/>
  <c r="E24" i="1"/>
  <c r="K30" i="1"/>
  <c r="D9" i="1" l="1"/>
  <c r="C9" i="1" s="1"/>
  <c r="F9" i="1"/>
  <c r="F12" i="1"/>
  <c r="C10" i="1"/>
  <c r="C12" i="1" s="1"/>
  <c r="F28" i="1"/>
  <c r="F30" i="1" s="1"/>
  <c r="H28" i="1"/>
  <c r="D25" i="1"/>
  <c r="I28" i="1"/>
  <c r="I30" i="1" s="1"/>
  <c r="D19" i="1"/>
  <c r="I29" i="1"/>
  <c r="H12" i="1"/>
  <c r="E28" i="1" l="1"/>
  <c r="E30" i="1" s="1"/>
  <c r="H30" i="1"/>
  <c r="D27" i="1"/>
  <c r="C25" i="1"/>
  <c r="C27" i="1" s="1"/>
  <c r="C19" i="1"/>
  <c r="D21" i="1"/>
  <c r="C21" i="1" l="1"/>
  <c r="C28" i="1"/>
  <c r="C30" i="1" s="1"/>
</calcChain>
</file>

<file path=xl/sharedStrings.xml><?xml version="1.0" encoding="utf-8"?>
<sst xmlns="http://schemas.openxmlformats.org/spreadsheetml/2006/main" count="89" uniqueCount="40">
  <si>
    <t>Registerd live Birth disterbuted by nationality , sex and medical district</t>
  </si>
  <si>
    <t>المنطقة</t>
  </si>
  <si>
    <t>الجملــــــة   TOTAL</t>
  </si>
  <si>
    <t>ج   T</t>
  </si>
  <si>
    <t>أ   F</t>
  </si>
  <si>
    <t>ذ   M</t>
  </si>
  <si>
    <t>مواطن    CITIZEN</t>
  </si>
  <si>
    <t>District</t>
  </si>
  <si>
    <t>Place of birth</t>
  </si>
  <si>
    <t>بالمستشفى</t>
  </si>
  <si>
    <t>منزلية</t>
  </si>
  <si>
    <t>جملة</t>
  </si>
  <si>
    <t>Hosp.</t>
  </si>
  <si>
    <t>Home</t>
  </si>
  <si>
    <t>Total</t>
  </si>
  <si>
    <t>أبوظبى</t>
  </si>
  <si>
    <t>دبى</t>
  </si>
  <si>
    <t>الشارقة</t>
  </si>
  <si>
    <t>عجمان</t>
  </si>
  <si>
    <t>أم القيوين</t>
  </si>
  <si>
    <t>رأس الخيمة</t>
  </si>
  <si>
    <t>الفجيرة</t>
  </si>
  <si>
    <t>الجملة</t>
  </si>
  <si>
    <t>Dubai</t>
  </si>
  <si>
    <t>Sharjah</t>
  </si>
  <si>
    <t>Ajman</t>
  </si>
  <si>
    <t>U.A.Q</t>
  </si>
  <si>
    <t>R.A.K</t>
  </si>
  <si>
    <t>Fujeira</t>
  </si>
  <si>
    <t xml:space="preserve"> مكان الميلاد</t>
  </si>
  <si>
    <t>الجنس</t>
  </si>
  <si>
    <t>الجنسية</t>
  </si>
  <si>
    <t>Sex</t>
  </si>
  <si>
    <t>Nationality</t>
  </si>
  <si>
    <t>جدول ( 10 ) TABLE</t>
  </si>
  <si>
    <t>غير مواطن  NON CITIZEN</t>
  </si>
  <si>
    <t xml:space="preserve"> </t>
  </si>
  <si>
    <t>المواليد أحياء المسجلون حسب الجنسية والجنس ومكان الميلاد والمنطقة لعام  2016</t>
  </si>
  <si>
    <t>Abu Dhabi*</t>
  </si>
  <si>
    <t>* 88 non stated births were added with non nationals (47 males and 41 females)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</si>
</sst>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"/>
    </font>
    <font>
      <sz val="8"/>
      <name val="Arial"/>
      <family val="2"/>
    </font>
    <font>
      <sz val="10"/>
      <name val="Arabic Transparent"/>
      <charset val="178"/>
    </font>
    <font>
      <sz val="10"/>
      <name val="Sakkal Majalla"/>
    </font>
    <font>
      <b/>
      <sz val="10"/>
      <name val="Sakkal Majalla"/>
    </font>
    <font>
      <sz val="14"/>
      <name val="Sakkal Majalla"/>
    </font>
    <font>
      <b/>
      <sz val="12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>
      <alignment horizontal="right"/>
    </xf>
  </cellStyleXfs>
  <cellXfs count="7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3" fillId="0" borderId="0" xfId="0" applyFont="1" applyBorder="1"/>
    <xf numFmtId="0" fontId="4" fillId="0" borderId="19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right" vertical="center" wrapText="1"/>
    </xf>
    <xf numFmtId="0" fontId="4" fillId="3" borderId="3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4" fillId="2" borderId="33" xfId="0" applyFont="1" applyFill="1" applyBorder="1" applyAlignment="1">
      <alignment textRotation="90" wrapText="1"/>
    </xf>
    <xf numFmtId="0" fontId="4" fillId="2" borderId="34" xfId="0" applyFont="1" applyFill="1" applyBorder="1" applyAlignment="1">
      <alignment horizontal="right" wrapText="1"/>
    </xf>
    <xf numFmtId="0" fontId="4" fillId="2" borderId="3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2" xfId="0" applyFont="1" applyFill="1" applyBorder="1" applyAlignment="1">
      <alignment horizontal="center" vertical="center" textRotation="90" wrapText="1"/>
    </xf>
    <xf numFmtId="0" fontId="4" fillId="2" borderId="4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37" xfId="0" applyFont="1" applyFill="1" applyBorder="1" applyAlignment="1">
      <alignment horizontal="center" vertical="center" textRotation="90" wrapText="1"/>
    </xf>
    <xf numFmtId="0" fontId="4" fillId="2" borderId="38" xfId="0" applyFont="1" applyFill="1" applyBorder="1" applyAlignment="1">
      <alignment horizontal="center" vertical="center" textRotation="90" wrapText="1"/>
    </xf>
    <xf numFmtId="0" fontId="4" fillId="2" borderId="36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textRotation="90" wrapText="1"/>
    </xf>
    <xf numFmtId="0" fontId="4" fillId="2" borderId="40" xfId="0" applyFont="1" applyFill="1" applyBorder="1" applyAlignment="1">
      <alignment horizontal="center" vertical="center" textRotation="90" wrapText="1"/>
    </xf>
    <xf numFmtId="0" fontId="4" fillId="2" borderId="35" xfId="0" applyFont="1" applyFill="1" applyBorder="1" applyAlignment="1">
      <alignment horizontal="center" vertical="center" textRotation="90" wrapText="1"/>
    </xf>
    <xf numFmtId="0" fontId="4" fillId="2" borderId="3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3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2" xfId="0" applyFont="1" applyFill="1" applyBorder="1" applyAlignment="1">
      <alignment horizontal="left" textRotation="90" wrapText="1"/>
    </xf>
    <xf numFmtId="0" fontId="4" fillId="2" borderId="41" xfId="0" applyFont="1" applyFill="1" applyBorder="1" applyAlignment="1">
      <alignment horizontal="left" textRotation="90" wrapText="1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12</xdr:col>
      <xdr:colOff>600075</xdr:colOff>
      <xdr:row>6</xdr:row>
      <xdr:rowOff>9525</xdr:rowOff>
    </xdr:to>
    <xdr:sp macro="" textlink="">
      <xdr:nvSpPr>
        <xdr:cNvPr id="7607" name="Line 7"/>
        <xdr:cNvSpPr>
          <a:spLocks noChangeShapeType="1"/>
        </xdr:cNvSpPr>
      </xdr:nvSpPr>
      <xdr:spPr bwMode="auto">
        <a:xfrm>
          <a:off x="148132800" y="590550"/>
          <a:ext cx="466725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</xdr:row>
      <xdr:rowOff>200025</xdr:rowOff>
    </xdr:from>
    <xdr:to>
      <xdr:col>13</xdr:col>
      <xdr:colOff>9525</xdr:colOff>
      <xdr:row>6</xdr:row>
      <xdr:rowOff>0</xdr:rowOff>
    </xdr:to>
    <xdr:sp macro="" textlink="">
      <xdr:nvSpPr>
        <xdr:cNvPr id="7608" name="Line 8"/>
        <xdr:cNvSpPr>
          <a:spLocks noChangeShapeType="1"/>
        </xdr:cNvSpPr>
      </xdr:nvSpPr>
      <xdr:spPr bwMode="auto">
        <a:xfrm>
          <a:off x="148123275" y="581025"/>
          <a:ext cx="100965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3</xdr:row>
      <xdr:rowOff>28575</xdr:rowOff>
    </xdr:from>
    <xdr:to>
      <xdr:col>0</xdr:col>
      <xdr:colOff>142875</xdr:colOff>
      <xdr:row>3</xdr:row>
      <xdr:rowOff>28575</xdr:rowOff>
    </xdr:to>
    <xdr:sp macro="" textlink="">
      <xdr:nvSpPr>
        <xdr:cNvPr id="7609" name="Line 10"/>
        <xdr:cNvSpPr>
          <a:spLocks noChangeShapeType="1"/>
        </xdr:cNvSpPr>
      </xdr:nvSpPr>
      <xdr:spPr bwMode="auto">
        <a:xfrm>
          <a:off x="154266900" y="609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19050</xdr:colOff>
      <xdr:row>3</xdr:row>
      <xdr:rowOff>19050</xdr:rowOff>
    </xdr:to>
    <xdr:sp macro="" textlink="">
      <xdr:nvSpPr>
        <xdr:cNvPr id="7610" name="Line 14"/>
        <xdr:cNvSpPr>
          <a:spLocks noChangeShapeType="1"/>
        </xdr:cNvSpPr>
      </xdr:nvSpPr>
      <xdr:spPr bwMode="auto">
        <a:xfrm flipH="1" flipV="1">
          <a:off x="154390725" y="5905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457200</xdr:colOff>
      <xdr:row>6</xdr:row>
      <xdr:rowOff>9525</xdr:rowOff>
    </xdr:to>
    <xdr:sp macro="" textlink="">
      <xdr:nvSpPr>
        <xdr:cNvPr id="7611" name="Line 17"/>
        <xdr:cNvSpPr>
          <a:spLocks noChangeShapeType="1"/>
        </xdr:cNvSpPr>
      </xdr:nvSpPr>
      <xdr:spPr bwMode="auto">
        <a:xfrm flipH="1">
          <a:off x="153581100" y="581025"/>
          <a:ext cx="81915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1</xdr:col>
      <xdr:colOff>28575</xdr:colOff>
      <xdr:row>6</xdr:row>
      <xdr:rowOff>9525</xdr:rowOff>
    </xdr:to>
    <xdr:sp macro="" textlink="">
      <xdr:nvSpPr>
        <xdr:cNvPr id="7612" name="Line 18"/>
        <xdr:cNvSpPr>
          <a:spLocks noChangeShapeType="1"/>
        </xdr:cNvSpPr>
      </xdr:nvSpPr>
      <xdr:spPr bwMode="auto">
        <a:xfrm flipH="1">
          <a:off x="154009725" y="590550"/>
          <a:ext cx="38100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613" name="Line 19"/>
        <xdr:cNvSpPr>
          <a:spLocks noChangeShapeType="1"/>
        </xdr:cNvSpPr>
      </xdr:nvSpPr>
      <xdr:spPr bwMode="auto">
        <a:xfrm flipH="1">
          <a:off x="153523950" y="581025"/>
          <a:ext cx="8763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</xdr:row>
      <xdr:rowOff>190500</xdr:rowOff>
    </xdr:from>
    <xdr:to>
      <xdr:col>13</xdr:col>
      <xdr:colOff>0</xdr:colOff>
      <xdr:row>4</xdr:row>
      <xdr:rowOff>0</xdr:rowOff>
    </xdr:to>
    <xdr:sp macro="" textlink="">
      <xdr:nvSpPr>
        <xdr:cNvPr id="7614" name="Line 20"/>
        <xdr:cNvSpPr>
          <a:spLocks noChangeShapeType="1"/>
        </xdr:cNvSpPr>
      </xdr:nvSpPr>
      <xdr:spPr bwMode="auto">
        <a:xfrm>
          <a:off x="148132800" y="571500"/>
          <a:ext cx="10096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rightToLeft="1" tabSelected="1" workbookViewId="0">
      <selection sqref="A1:M1"/>
    </sheetView>
  </sheetViews>
  <sheetFormatPr defaultRowHeight="15" x14ac:dyDescent="0.35"/>
  <cols>
    <col min="1" max="1" width="5.5703125" style="1" customWidth="1"/>
    <col min="2" max="2" width="7.7109375" style="1" customWidth="1"/>
    <col min="3" max="11" width="7.28515625" style="1" customWidth="1"/>
    <col min="12" max="12" width="8.140625" style="1" customWidth="1"/>
    <col min="13" max="13" width="7.140625" style="1" customWidth="1"/>
    <col min="14" max="16384" width="9.140625" style="1"/>
  </cols>
  <sheetData>
    <row r="1" spans="1:19" ht="18.75" x14ac:dyDescent="0.45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9" ht="18.75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9" ht="15.75" thickBot="1" x14ac:dyDescent="0.4">
      <c r="A3" s="57" t="s">
        <v>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18.75" customHeight="1" thickBot="1" x14ac:dyDescent="0.4">
      <c r="A4" s="47"/>
      <c r="B4" s="2" t="s">
        <v>31</v>
      </c>
      <c r="C4" s="68" t="s">
        <v>2</v>
      </c>
      <c r="D4" s="69"/>
      <c r="E4" s="69"/>
      <c r="F4" s="70" t="s">
        <v>35</v>
      </c>
      <c r="G4" s="70"/>
      <c r="H4" s="71"/>
      <c r="I4" s="68" t="s">
        <v>6</v>
      </c>
      <c r="J4" s="69"/>
      <c r="K4" s="72"/>
      <c r="L4" s="64" t="s">
        <v>33</v>
      </c>
      <c r="M4" s="65"/>
    </row>
    <row r="5" spans="1:19" ht="12.75" customHeight="1" x14ac:dyDescent="0.35">
      <c r="A5" s="48"/>
      <c r="B5" s="3" t="s">
        <v>30</v>
      </c>
      <c r="C5" s="66" t="s">
        <v>3</v>
      </c>
      <c r="D5" s="66" t="s">
        <v>4</v>
      </c>
      <c r="E5" s="66" t="s">
        <v>5</v>
      </c>
      <c r="F5" s="66" t="s">
        <v>3</v>
      </c>
      <c r="G5" s="66" t="s">
        <v>4</v>
      </c>
      <c r="H5" s="66" t="s">
        <v>5</v>
      </c>
      <c r="I5" s="66" t="s">
        <v>3</v>
      </c>
      <c r="J5" s="66" t="s">
        <v>4</v>
      </c>
      <c r="K5" s="66" t="s">
        <v>5</v>
      </c>
      <c r="L5" s="4" t="s">
        <v>32</v>
      </c>
      <c r="M5" s="74" t="s">
        <v>7</v>
      </c>
    </row>
    <row r="6" spans="1:19" ht="25.5" customHeight="1" thickBot="1" x14ac:dyDescent="0.4">
      <c r="A6" s="49" t="s">
        <v>1</v>
      </c>
      <c r="B6" s="50" t="s">
        <v>29</v>
      </c>
      <c r="C6" s="67"/>
      <c r="D6" s="67"/>
      <c r="E6" s="67"/>
      <c r="F6" s="67"/>
      <c r="G6" s="67"/>
      <c r="H6" s="67"/>
      <c r="I6" s="67"/>
      <c r="J6" s="67"/>
      <c r="K6" s="67"/>
      <c r="L6" s="51" t="s">
        <v>8</v>
      </c>
      <c r="M6" s="75"/>
    </row>
    <row r="7" spans="1:19" ht="23.1" customHeight="1" thickBot="1" x14ac:dyDescent="0.4">
      <c r="A7" s="61" t="s">
        <v>15</v>
      </c>
      <c r="B7" s="5" t="s">
        <v>9</v>
      </c>
      <c r="C7" s="6">
        <f>SUM(D7:E7)</f>
        <v>39731</v>
      </c>
      <c r="D7" s="7">
        <f>J7+G7</f>
        <v>19463</v>
      </c>
      <c r="E7" s="8">
        <f>K7+H7</f>
        <v>20268</v>
      </c>
      <c r="F7" s="6">
        <f>H7+G7</f>
        <v>22999</v>
      </c>
      <c r="G7" s="9">
        <f>11271+41</f>
        <v>11312</v>
      </c>
      <c r="H7" s="10">
        <f>47+11640</f>
        <v>11687</v>
      </c>
      <c r="I7" s="6">
        <f>K7+J7</f>
        <v>16732</v>
      </c>
      <c r="J7" s="11">
        <v>8151</v>
      </c>
      <c r="K7" s="12">
        <v>8581</v>
      </c>
      <c r="L7" s="13" t="s">
        <v>12</v>
      </c>
      <c r="M7" s="61" t="s">
        <v>38</v>
      </c>
    </row>
    <row r="8" spans="1:19" ht="23.1" customHeight="1" thickBot="1" x14ac:dyDescent="0.4">
      <c r="A8" s="61"/>
      <c r="B8" s="14" t="s">
        <v>10</v>
      </c>
      <c r="C8" s="6">
        <f>SUM(D8:E8)</f>
        <v>0</v>
      </c>
      <c r="D8" s="7">
        <f>J8+G8</f>
        <v>0</v>
      </c>
      <c r="E8" s="8">
        <f>K8+H8</f>
        <v>0</v>
      </c>
      <c r="F8" s="6">
        <f>H8+G8</f>
        <v>0</v>
      </c>
      <c r="G8" s="15">
        <v>0</v>
      </c>
      <c r="H8" s="16">
        <v>0</v>
      </c>
      <c r="I8" s="6">
        <f>K8+J8</f>
        <v>0</v>
      </c>
      <c r="J8" s="15">
        <v>0</v>
      </c>
      <c r="K8" s="17">
        <v>0</v>
      </c>
      <c r="L8" s="18" t="s">
        <v>13</v>
      </c>
      <c r="M8" s="61"/>
    </row>
    <row r="9" spans="1:19" ht="23.1" customHeight="1" thickBot="1" x14ac:dyDescent="0.4">
      <c r="A9" s="62"/>
      <c r="B9" s="19" t="s">
        <v>11</v>
      </c>
      <c r="C9" s="20">
        <f>SUM(D9:E9)</f>
        <v>39731</v>
      </c>
      <c r="D9" s="6">
        <f>G9+J9</f>
        <v>19463</v>
      </c>
      <c r="E9" s="6">
        <f>H9+K9</f>
        <v>20268</v>
      </c>
      <c r="F9" s="6">
        <f>SUM(G9:H9)</f>
        <v>22999</v>
      </c>
      <c r="G9" s="6">
        <f>SUM(G7:G8)</f>
        <v>11312</v>
      </c>
      <c r="H9" s="6">
        <f>SUM(H7:H8)</f>
        <v>11687</v>
      </c>
      <c r="I9" s="6">
        <f>SUM(J9:K9)</f>
        <v>16732</v>
      </c>
      <c r="J9" s="6">
        <f>SUM(J7:J8)</f>
        <v>8151</v>
      </c>
      <c r="K9" s="6">
        <f>SUM(K7:K8)</f>
        <v>8581</v>
      </c>
      <c r="L9" s="21" t="s">
        <v>14</v>
      </c>
      <c r="M9" s="62"/>
    </row>
    <row r="10" spans="1:19" ht="23.1" customHeight="1" thickBot="1" x14ac:dyDescent="0.4">
      <c r="A10" s="63" t="s">
        <v>16</v>
      </c>
      <c r="B10" s="22" t="s">
        <v>9</v>
      </c>
      <c r="C10" s="6">
        <f>SUM(I10,F10)</f>
        <v>31878</v>
      </c>
      <c r="D10" s="11">
        <f>J10+G10</f>
        <v>15347</v>
      </c>
      <c r="E10" s="23">
        <f>K10+H10</f>
        <v>16531</v>
      </c>
      <c r="F10" s="6">
        <f>H10+G10</f>
        <v>23731</v>
      </c>
      <c r="G10" s="11">
        <v>11367</v>
      </c>
      <c r="H10" s="12">
        <f>12372-8</f>
        <v>12364</v>
      </c>
      <c r="I10" s="6">
        <f>K10+J10</f>
        <v>8147</v>
      </c>
      <c r="J10" s="11">
        <v>3980</v>
      </c>
      <c r="K10" s="12">
        <v>4167</v>
      </c>
      <c r="L10" s="24" t="s">
        <v>12</v>
      </c>
      <c r="M10" s="63" t="s">
        <v>23</v>
      </c>
      <c r="S10" s="25"/>
    </row>
    <row r="11" spans="1:19" ht="23.1" customHeight="1" thickBot="1" x14ac:dyDescent="0.4">
      <c r="A11" s="61"/>
      <c r="B11" s="26" t="s">
        <v>10</v>
      </c>
      <c r="C11" s="6">
        <f>SUM(I11,F11)</f>
        <v>9</v>
      </c>
      <c r="D11" s="11">
        <f>J11+G11</f>
        <v>1</v>
      </c>
      <c r="E11" s="23">
        <f>K11+H11</f>
        <v>8</v>
      </c>
      <c r="F11" s="6">
        <f>H11+G11</f>
        <v>9</v>
      </c>
      <c r="G11" s="27">
        <v>1</v>
      </c>
      <c r="H11" s="28">
        <v>8</v>
      </c>
      <c r="I11" s="6">
        <f>K11+J11</f>
        <v>0</v>
      </c>
      <c r="J11" s="27">
        <v>0</v>
      </c>
      <c r="K11" s="17">
        <v>0</v>
      </c>
      <c r="L11" s="18" t="s">
        <v>13</v>
      </c>
      <c r="M11" s="61"/>
      <c r="S11" s="25"/>
    </row>
    <row r="12" spans="1:19" ht="23.1" customHeight="1" thickBot="1" x14ac:dyDescent="0.4">
      <c r="A12" s="62"/>
      <c r="B12" s="19" t="s">
        <v>11</v>
      </c>
      <c r="C12" s="29">
        <f>SUM(C10:C11)</f>
        <v>31887</v>
      </c>
      <c r="D12" s="30">
        <f t="shared" ref="D12:K12" si="0">SUM(D10:D11)</f>
        <v>15348</v>
      </c>
      <c r="E12" s="30">
        <f t="shared" si="0"/>
        <v>16539</v>
      </c>
      <c r="F12" s="30">
        <f t="shared" si="0"/>
        <v>23740</v>
      </c>
      <c r="G12" s="30">
        <f t="shared" si="0"/>
        <v>11368</v>
      </c>
      <c r="H12" s="30">
        <f t="shared" si="0"/>
        <v>12372</v>
      </c>
      <c r="I12" s="30">
        <f t="shared" si="0"/>
        <v>8147</v>
      </c>
      <c r="J12" s="30">
        <f t="shared" si="0"/>
        <v>3980</v>
      </c>
      <c r="K12" s="30">
        <f t="shared" si="0"/>
        <v>4167</v>
      </c>
      <c r="L12" s="21" t="s">
        <v>14</v>
      </c>
      <c r="M12" s="55"/>
      <c r="S12" s="25"/>
    </row>
    <row r="13" spans="1:19" ht="23.1" customHeight="1" thickBot="1" x14ac:dyDescent="0.4">
      <c r="A13" s="63" t="s">
        <v>17</v>
      </c>
      <c r="B13" s="22" t="s">
        <v>9</v>
      </c>
      <c r="C13" s="6">
        <f>SUM(D13:E13)</f>
        <v>9923</v>
      </c>
      <c r="D13" s="11">
        <f>J13+G13</f>
        <v>4773</v>
      </c>
      <c r="E13" s="23">
        <f>K13+H13</f>
        <v>5150</v>
      </c>
      <c r="F13" s="6">
        <f>H13+G13</f>
        <v>6720</v>
      </c>
      <c r="G13" s="11">
        <v>3205</v>
      </c>
      <c r="H13" s="12">
        <v>3515</v>
      </c>
      <c r="I13" s="6">
        <f>K13+J13</f>
        <v>3203</v>
      </c>
      <c r="J13" s="11">
        <v>1568</v>
      </c>
      <c r="K13" s="12">
        <v>1635</v>
      </c>
      <c r="L13" s="24" t="s">
        <v>12</v>
      </c>
      <c r="M13" s="58" t="s">
        <v>24</v>
      </c>
    </row>
    <row r="14" spans="1:19" ht="23.1" customHeight="1" thickBot="1" x14ac:dyDescent="0.4">
      <c r="A14" s="61"/>
      <c r="B14" s="26" t="s">
        <v>10</v>
      </c>
      <c r="C14" s="6">
        <f>SUM(D14:E14)</f>
        <v>0</v>
      </c>
      <c r="D14" s="11">
        <v>0</v>
      </c>
      <c r="E14" s="23">
        <v>0</v>
      </c>
      <c r="F14" s="6">
        <f t="shared" ref="F14:F23" si="1">H14+G14</f>
        <v>0</v>
      </c>
      <c r="G14" s="27">
        <v>0</v>
      </c>
      <c r="H14" s="17">
        <v>0</v>
      </c>
      <c r="I14" s="6">
        <f t="shared" ref="I14:I23" si="2">K14+J14</f>
        <v>0</v>
      </c>
      <c r="J14" s="27">
        <v>0</v>
      </c>
      <c r="K14" s="17">
        <v>0</v>
      </c>
      <c r="L14" s="31" t="s">
        <v>13</v>
      </c>
      <c r="M14" s="59"/>
    </row>
    <row r="15" spans="1:19" ht="23.1" customHeight="1" thickBot="1" x14ac:dyDescent="0.4">
      <c r="A15" s="62"/>
      <c r="B15" s="19" t="s">
        <v>11</v>
      </c>
      <c r="C15" s="32">
        <f>SUM(C13:C14)</f>
        <v>9923</v>
      </c>
      <c r="D15" s="33">
        <f t="shared" ref="D15:K15" si="3">SUM(D13:D14)</f>
        <v>4773</v>
      </c>
      <c r="E15" s="33">
        <f t="shared" si="3"/>
        <v>5150</v>
      </c>
      <c r="F15" s="33">
        <f t="shared" si="3"/>
        <v>6720</v>
      </c>
      <c r="G15" s="33">
        <f t="shared" si="3"/>
        <v>3205</v>
      </c>
      <c r="H15" s="33">
        <f t="shared" si="3"/>
        <v>3515</v>
      </c>
      <c r="I15" s="33">
        <f t="shared" si="3"/>
        <v>3203</v>
      </c>
      <c r="J15" s="33">
        <f t="shared" si="3"/>
        <v>1568</v>
      </c>
      <c r="K15" s="33">
        <f t="shared" si="3"/>
        <v>1635</v>
      </c>
      <c r="L15" s="34" t="s">
        <v>14</v>
      </c>
      <c r="M15" s="60"/>
    </row>
    <row r="16" spans="1:19" ht="23.1" customHeight="1" thickBot="1" x14ac:dyDescent="0.4">
      <c r="A16" s="63" t="s">
        <v>18</v>
      </c>
      <c r="B16" s="22" t="s">
        <v>9</v>
      </c>
      <c r="C16" s="35">
        <f>SUM(E16+D16)</f>
        <v>7379</v>
      </c>
      <c r="D16" s="36">
        <f>J16+G16</f>
        <v>3503</v>
      </c>
      <c r="E16" s="23">
        <f>K16+H16</f>
        <v>3876</v>
      </c>
      <c r="F16" s="6">
        <f t="shared" si="1"/>
        <v>6861</v>
      </c>
      <c r="G16" s="11">
        <v>3247</v>
      </c>
      <c r="H16" s="12">
        <v>3614</v>
      </c>
      <c r="I16" s="6">
        <f t="shared" si="2"/>
        <v>518</v>
      </c>
      <c r="J16" s="11">
        <v>256</v>
      </c>
      <c r="K16" s="12">
        <v>262</v>
      </c>
      <c r="L16" s="24" t="s">
        <v>12</v>
      </c>
      <c r="M16" s="63" t="s">
        <v>25</v>
      </c>
    </row>
    <row r="17" spans="1:15" ht="23.1" customHeight="1" thickBot="1" x14ac:dyDescent="0.4">
      <c r="A17" s="61"/>
      <c r="B17" s="26" t="s">
        <v>10</v>
      </c>
      <c r="C17" s="6">
        <f>SUM(E17+D17)</f>
        <v>0</v>
      </c>
      <c r="D17" s="11">
        <v>0</v>
      </c>
      <c r="E17" s="23">
        <v>0</v>
      </c>
      <c r="F17" s="6">
        <f t="shared" si="1"/>
        <v>0</v>
      </c>
      <c r="G17" s="27">
        <v>0</v>
      </c>
      <c r="H17" s="17">
        <v>0</v>
      </c>
      <c r="I17" s="6">
        <f t="shared" si="2"/>
        <v>0</v>
      </c>
      <c r="J17" s="27">
        <v>0</v>
      </c>
      <c r="K17" s="17">
        <v>0</v>
      </c>
      <c r="L17" s="18" t="s">
        <v>13</v>
      </c>
      <c r="M17" s="61"/>
    </row>
    <row r="18" spans="1:15" ht="23.1" customHeight="1" thickBot="1" x14ac:dyDescent="0.4">
      <c r="A18" s="62"/>
      <c r="B18" s="19" t="s">
        <v>11</v>
      </c>
      <c r="C18" s="32">
        <f>SUM(C16:C17)</f>
        <v>7379</v>
      </c>
      <c r="D18" s="33">
        <f t="shared" ref="D18:K18" si="4">SUM(D16:D17)</f>
        <v>3503</v>
      </c>
      <c r="E18" s="33">
        <f t="shared" si="4"/>
        <v>3876</v>
      </c>
      <c r="F18" s="33">
        <f t="shared" si="4"/>
        <v>6861</v>
      </c>
      <c r="G18" s="33">
        <f t="shared" si="4"/>
        <v>3247</v>
      </c>
      <c r="H18" s="33">
        <f t="shared" si="4"/>
        <v>3614</v>
      </c>
      <c r="I18" s="33">
        <f t="shared" si="4"/>
        <v>518</v>
      </c>
      <c r="J18" s="33">
        <f t="shared" si="4"/>
        <v>256</v>
      </c>
      <c r="K18" s="33">
        <f t="shared" si="4"/>
        <v>262</v>
      </c>
      <c r="L18" s="21" t="s">
        <v>14</v>
      </c>
      <c r="M18" s="62"/>
    </row>
    <row r="19" spans="1:15" ht="23.1" customHeight="1" thickBot="1" x14ac:dyDescent="0.4">
      <c r="A19" s="58" t="s">
        <v>19</v>
      </c>
      <c r="B19" s="5" t="s">
        <v>9</v>
      </c>
      <c r="C19" s="6">
        <f>SUM(D19:E19)</f>
        <v>1488</v>
      </c>
      <c r="D19" s="11">
        <f>J19+G19</f>
        <v>707</v>
      </c>
      <c r="E19" s="23">
        <f>K19+H19</f>
        <v>781</v>
      </c>
      <c r="F19" s="6">
        <f t="shared" si="1"/>
        <v>470</v>
      </c>
      <c r="G19" s="11">
        <f>157+68</f>
        <v>225</v>
      </c>
      <c r="H19" s="12">
        <f>151+94</f>
        <v>245</v>
      </c>
      <c r="I19" s="6">
        <f t="shared" si="2"/>
        <v>1018</v>
      </c>
      <c r="J19" s="11">
        <v>482</v>
      </c>
      <c r="K19" s="12">
        <v>536</v>
      </c>
      <c r="L19" s="24" t="s">
        <v>12</v>
      </c>
      <c r="M19" s="63" t="s">
        <v>26</v>
      </c>
    </row>
    <row r="20" spans="1:15" ht="23.1" customHeight="1" thickBot="1" x14ac:dyDescent="0.4">
      <c r="A20" s="59"/>
      <c r="B20" s="26" t="s">
        <v>10</v>
      </c>
      <c r="C20" s="6">
        <f>SUM(D20:E20)</f>
        <v>0</v>
      </c>
      <c r="D20" s="11">
        <v>0</v>
      </c>
      <c r="E20" s="23">
        <v>0</v>
      </c>
      <c r="F20" s="6">
        <f t="shared" si="1"/>
        <v>0</v>
      </c>
      <c r="G20" s="27">
        <v>0</v>
      </c>
      <c r="H20" s="17">
        <v>0</v>
      </c>
      <c r="I20" s="6">
        <f t="shared" si="2"/>
        <v>0</v>
      </c>
      <c r="J20" s="27">
        <v>0</v>
      </c>
      <c r="K20" s="17">
        <v>0</v>
      </c>
      <c r="L20" s="18" t="s">
        <v>13</v>
      </c>
      <c r="M20" s="61"/>
    </row>
    <row r="21" spans="1:15" ht="23.1" customHeight="1" thickBot="1" x14ac:dyDescent="0.4">
      <c r="A21" s="60"/>
      <c r="B21" s="19" t="s">
        <v>11</v>
      </c>
      <c r="C21" s="32">
        <f t="shared" ref="C21:K21" si="5">SUM(C19:C20)</f>
        <v>1488</v>
      </c>
      <c r="D21" s="33">
        <f t="shared" si="5"/>
        <v>707</v>
      </c>
      <c r="E21" s="33">
        <f t="shared" si="5"/>
        <v>781</v>
      </c>
      <c r="F21" s="33">
        <f t="shared" si="5"/>
        <v>470</v>
      </c>
      <c r="G21" s="33">
        <f t="shared" si="5"/>
        <v>225</v>
      </c>
      <c r="H21" s="33">
        <f t="shared" si="5"/>
        <v>245</v>
      </c>
      <c r="I21" s="33">
        <f t="shared" si="5"/>
        <v>1018</v>
      </c>
      <c r="J21" s="33">
        <f t="shared" si="5"/>
        <v>482</v>
      </c>
      <c r="K21" s="33">
        <f t="shared" si="5"/>
        <v>536</v>
      </c>
      <c r="L21" s="21" t="s">
        <v>14</v>
      </c>
      <c r="M21" s="55"/>
    </row>
    <row r="22" spans="1:15" ht="23.1" customHeight="1" thickBot="1" x14ac:dyDescent="0.4">
      <c r="A22" s="58" t="s">
        <v>20</v>
      </c>
      <c r="B22" s="22" t="s">
        <v>9</v>
      </c>
      <c r="C22" s="6">
        <f>SUM(E22+D22)</f>
        <v>4029</v>
      </c>
      <c r="D22" s="11">
        <f>J22+G22</f>
        <v>1966</v>
      </c>
      <c r="E22" s="23">
        <f>K22+H22</f>
        <v>2063</v>
      </c>
      <c r="F22" s="6">
        <f t="shared" si="1"/>
        <v>1542</v>
      </c>
      <c r="G22" s="11">
        <v>736</v>
      </c>
      <c r="H22" s="12">
        <v>806</v>
      </c>
      <c r="I22" s="6">
        <f t="shared" si="2"/>
        <v>2487</v>
      </c>
      <c r="J22" s="11">
        <v>1230</v>
      </c>
      <c r="K22" s="12">
        <v>1257</v>
      </c>
      <c r="L22" s="24" t="s">
        <v>12</v>
      </c>
      <c r="M22" s="63" t="s">
        <v>27</v>
      </c>
    </row>
    <row r="23" spans="1:15" ht="23.1" customHeight="1" thickBot="1" x14ac:dyDescent="0.4">
      <c r="A23" s="59"/>
      <c r="B23" s="26" t="s">
        <v>10</v>
      </c>
      <c r="C23" s="6">
        <f>SUM(E23+D23)</f>
        <v>0</v>
      </c>
      <c r="D23" s="11">
        <f>J23+G23</f>
        <v>0</v>
      </c>
      <c r="E23" s="23">
        <f>K23+H23</f>
        <v>0</v>
      </c>
      <c r="F23" s="6">
        <f t="shared" si="1"/>
        <v>0</v>
      </c>
      <c r="G23" s="27">
        <v>0</v>
      </c>
      <c r="H23" s="17">
        <v>0</v>
      </c>
      <c r="I23" s="6">
        <f t="shared" si="2"/>
        <v>0</v>
      </c>
      <c r="J23" s="27">
        <v>0</v>
      </c>
      <c r="K23" s="17">
        <v>0</v>
      </c>
      <c r="L23" s="31" t="s">
        <v>13</v>
      </c>
      <c r="M23" s="61"/>
      <c r="O23" s="1" t="s">
        <v>36</v>
      </c>
    </row>
    <row r="24" spans="1:15" ht="23.1" customHeight="1" thickBot="1" x14ac:dyDescent="0.4">
      <c r="A24" s="60"/>
      <c r="B24" s="37" t="s">
        <v>11</v>
      </c>
      <c r="C24" s="32">
        <f>SUM(C22:C23)</f>
        <v>4029</v>
      </c>
      <c r="D24" s="33">
        <f t="shared" ref="D24:K24" si="6">SUM(D22:D23)</f>
        <v>1966</v>
      </c>
      <c r="E24" s="33">
        <f t="shared" si="6"/>
        <v>2063</v>
      </c>
      <c r="F24" s="33">
        <f t="shared" si="6"/>
        <v>1542</v>
      </c>
      <c r="G24" s="33">
        <f t="shared" si="6"/>
        <v>736</v>
      </c>
      <c r="H24" s="33">
        <f t="shared" si="6"/>
        <v>806</v>
      </c>
      <c r="I24" s="33">
        <f t="shared" si="6"/>
        <v>2487</v>
      </c>
      <c r="J24" s="33">
        <f t="shared" si="6"/>
        <v>1230</v>
      </c>
      <c r="K24" s="33">
        <f t="shared" si="6"/>
        <v>1257</v>
      </c>
      <c r="L24" s="34" t="s">
        <v>14</v>
      </c>
      <c r="M24" s="62"/>
    </row>
    <row r="25" spans="1:15" ht="23.1" customHeight="1" thickBot="1" x14ac:dyDescent="0.4">
      <c r="A25" s="58" t="s">
        <v>21</v>
      </c>
      <c r="B25" s="38" t="s">
        <v>9</v>
      </c>
      <c r="C25" s="6">
        <f>SUM(D25:E25)</f>
        <v>3860</v>
      </c>
      <c r="D25" s="11">
        <f>J25+G25</f>
        <v>1903</v>
      </c>
      <c r="E25" s="23">
        <f>K25+H25</f>
        <v>1957</v>
      </c>
      <c r="F25" s="6">
        <f>H25+G25</f>
        <v>1413</v>
      </c>
      <c r="G25" s="11">
        <v>680</v>
      </c>
      <c r="H25" s="12">
        <v>733</v>
      </c>
      <c r="I25" s="6">
        <f>K25+J25</f>
        <v>2447</v>
      </c>
      <c r="J25" s="11">
        <f>5+1218</f>
        <v>1223</v>
      </c>
      <c r="K25" s="12">
        <f>9+1215</f>
        <v>1224</v>
      </c>
      <c r="L25" s="39" t="s">
        <v>12</v>
      </c>
      <c r="M25" s="63" t="s">
        <v>28</v>
      </c>
    </row>
    <row r="26" spans="1:15" ht="23.1" customHeight="1" thickBot="1" x14ac:dyDescent="0.4">
      <c r="A26" s="59"/>
      <c r="B26" s="40" t="s">
        <v>10</v>
      </c>
      <c r="C26" s="6">
        <f>SUM(D26:E26)</f>
        <v>2</v>
      </c>
      <c r="D26" s="11">
        <f>J26+G26</f>
        <v>2</v>
      </c>
      <c r="E26" s="23">
        <f>K26+H26</f>
        <v>0</v>
      </c>
      <c r="F26" s="6">
        <f>H26+G26</f>
        <v>1</v>
      </c>
      <c r="G26" s="27">
        <v>1</v>
      </c>
      <c r="H26" s="17">
        <v>0</v>
      </c>
      <c r="I26" s="6">
        <f>K26+J26</f>
        <v>1</v>
      </c>
      <c r="J26" s="27">
        <v>1</v>
      </c>
      <c r="K26" s="17">
        <v>0</v>
      </c>
      <c r="L26" s="41" t="s">
        <v>13</v>
      </c>
      <c r="M26" s="61"/>
    </row>
    <row r="27" spans="1:15" ht="23.1" customHeight="1" thickBot="1" x14ac:dyDescent="0.4">
      <c r="A27" s="60"/>
      <c r="B27" s="42" t="s">
        <v>11</v>
      </c>
      <c r="C27" s="29">
        <f>SUM(C25:C26)</f>
        <v>3862</v>
      </c>
      <c r="D27" s="30">
        <f t="shared" ref="D27:K27" si="7">SUM(D25:D26)</f>
        <v>1905</v>
      </c>
      <c r="E27" s="30">
        <f t="shared" si="7"/>
        <v>1957</v>
      </c>
      <c r="F27" s="30">
        <f t="shared" si="7"/>
        <v>1414</v>
      </c>
      <c r="G27" s="30">
        <f t="shared" si="7"/>
        <v>681</v>
      </c>
      <c r="H27" s="30">
        <f t="shared" si="7"/>
        <v>733</v>
      </c>
      <c r="I27" s="30">
        <f t="shared" si="7"/>
        <v>2448</v>
      </c>
      <c r="J27" s="30">
        <f t="shared" si="7"/>
        <v>1224</v>
      </c>
      <c r="K27" s="30">
        <f t="shared" si="7"/>
        <v>1224</v>
      </c>
      <c r="L27" s="43" t="s">
        <v>14</v>
      </c>
      <c r="M27" s="62"/>
    </row>
    <row r="28" spans="1:15" ht="23.1" customHeight="1" thickBot="1" x14ac:dyDescent="0.4">
      <c r="A28" s="58" t="s">
        <v>22</v>
      </c>
      <c r="B28" s="44" t="s">
        <v>9</v>
      </c>
      <c r="C28" s="6">
        <f>C7+C10+C13+C16+C19+C22+C25</f>
        <v>98288</v>
      </c>
      <c r="D28" s="45">
        <f>J28+G28</f>
        <v>47662</v>
      </c>
      <c r="E28" s="45">
        <f>K28+H28</f>
        <v>50626</v>
      </c>
      <c r="F28" s="30">
        <f t="shared" ref="F28:K28" si="8">F7+F10+F13+F16+F19+F22+F25</f>
        <v>63736</v>
      </c>
      <c r="G28" s="45">
        <f t="shared" si="8"/>
        <v>30772</v>
      </c>
      <c r="H28" s="45">
        <f t="shared" si="8"/>
        <v>32964</v>
      </c>
      <c r="I28" s="30">
        <f t="shared" si="8"/>
        <v>34552</v>
      </c>
      <c r="J28" s="45">
        <f t="shared" si="8"/>
        <v>16890</v>
      </c>
      <c r="K28" s="45">
        <f t="shared" si="8"/>
        <v>17662</v>
      </c>
      <c r="L28" s="46" t="s">
        <v>12</v>
      </c>
      <c r="M28" s="53" t="s">
        <v>14</v>
      </c>
    </row>
    <row r="29" spans="1:15" ht="23.1" customHeight="1" thickBot="1" x14ac:dyDescent="0.4">
      <c r="A29" s="59"/>
      <c r="B29" s="44" t="s">
        <v>10</v>
      </c>
      <c r="C29" s="6">
        <f>C8+C11+C14+C17+C20+C23+C26</f>
        <v>11</v>
      </c>
      <c r="D29" s="45">
        <f>J29+G29</f>
        <v>3</v>
      </c>
      <c r="E29" s="45">
        <f>K29+H29</f>
        <v>8</v>
      </c>
      <c r="F29" s="30">
        <f t="shared" ref="F29:K29" si="9">F8+F11+F14+F17+F20+F23+F26</f>
        <v>10</v>
      </c>
      <c r="G29" s="45">
        <f t="shared" si="9"/>
        <v>2</v>
      </c>
      <c r="H29" s="45">
        <f t="shared" si="9"/>
        <v>8</v>
      </c>
      <c r="I29" s="30">
        <f t="shared" si="9"/>
        <v>1</v>
      </c>
      <c r="J29" s="45">
        <f t="shared" si="9"/>
        <v>1</v>
      </c>
      <c r="K29" s="45">
        <f t="shared" si="9"/>
        <v>0</v>
      </c>
      <c r="L29" s="46" t="s">
        <v>13</v>
      </c>
      <c r="M29" s="54"/>
    </row>
    <row r="30" spans="1:15" ht="23.1" customHeight="1" thickBot="1" x14ac:dyDescent="0.4">
      <c r="A30" s="60"/>
      <c r="B30" s="19" t="s">
        <v>11</v>
      </c>
      <c r="C30" s="29">
        <f t="shared" ref="C30:K30" si="10">SUM(C28:C29)</f>
        <v>98299</v>
      </c>
      <c r="D30" s="30">
        <f t="shared" si="10"/>
        <v>47665</v>
      </c>
      <c r="E30" s="30">
        <f t="shared" si="10"/>
        <v>50634</v>
      </c>
      <c r="F30" s="30">
        <f t="shared" si="10"/>
        <v>63746</v>
      </c>
      <c r="G30" s="30">
        <f t="shared" si="10"/>
        <v>30774</v>
      </c>
      <c r="H30" s="30">
        <f t="shared" si="10"/>
        <v>32972</v>
      </c>
      <c r="I30" s="30">
        <f t="shared" si="10"/>
        <v>34553</v>
      </c>
      <c r="J30" s="30">
        <f t="shared" si="10"/>
        <v>16891</v>
      </c>
      <c r="K30" s="30">
        <f t="shared" si="10"/>
        <v>17662</v>
      </c>
      <c r="L30" s="21" t="s">
        <v>14</v>
      </c>
      <c r="M30" s="55"/>
    </row>
    <row r="31" spans="1:15" ht="23.1" customHeight="1" x14ac:dyDescent="0.35">
      <c r="A31" s="73"/>
      <c r="B31" s="73"/>
      <c r="C31" s="73"/>
      <c r="D31" s="73"/>
      <c r="E31" s="73"/>
      <c r="F31" s="73"/>
    </row>
    <row r="32" spans="1:15" ht="23.1" customHeight="1" x14ac:dyDescent="0.5">
      <c r="A32" s="52" t="s">
        <v>39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ht="23.1" customHeight="1" x14ac:dyDescent="0.35"/>
    <row r="34" ht="23.1" customHeight="1" x14ac:dyDescent="0.35"/>
    <row r="35" ht="23.1" customHeight="1" x14ac:dyDescent="0.35"/>
    <row r="36" ht="23.1" customHeight="1" x14ac:dyDescent="0.35"/>
    <row r="37" ht="23.1" customHeight="1" x14ac:dyDescent="0.35"/>
    <row r="38" ht="23.1" customHeight="1" x14ac:dyDescent="0.35"/>
    <row r="39" ht="23.1" customHeight="1" x14ac:dyDescent="0.35"/>
    <row r="40" ht="23.1" customHeight="1" x14ac:dyDescent="0.35"/>
    <row r="41" ht="23.1" customHeight="1" x14ac:dyDescent="0.35"/>
    <row r="42" ht="23.1" customHeight="1" x14ac:dyDescent="0.35"/>
    <row r="43" ht="23.1" customHeight="1" x14ac:dyDescent="0.35"/>
    <row r="44" ht="23.1" customHeight="1" x14ac:dyDescent="0.35"/>
    <row r="45" ht="23.1" customHeight="1" x14ac:dyDescent="0.35"/>
    <row r="46" ht="23.1" customHeight="1" x14ac:dyDescent="0.35"/>
    <row r="47" ht="23.1" customHeight="1" x14ac:dyDescent="0.35"/>
    <row r="48" ht="23.1" customHeight="1" x14ac:dyDescent="0.35"/>
    <row r="49" ht="23.1" customHeight="1" x14ac:dyDescent="0.35"/>
    <row r="50" ht="23.1" customHeight="1" x14ac:dyDescent="0.35"/>
    <row r="51" ht="23.1" customHeight="1" x14ac:dyDescent="0.35"/>
  </sheetData>
  <mergeCells count="35">
    <mergeCell ref="M16:M18"/>
    <mergeCell ref="M19:M21"/>
    <mergeCell ref="M5:M6"/>
    <mergeCell ref="M10:M12"/>
    <mergeCell ref="M13:M15"/>
    <mergeCell ref="A16:A18"/>
    <mergeCell ref="E5:E6"/>
    <mergeCell ref="I4:K4"/>
    <mergeCell ref="A31:F31"/>
    <mergeCell ref="A7:A9"/>
    <mergeCell ref="A22:A24"/>
    <mergeCell ref="A10:A12"/>
    <mergeCell ref="D5:D6"/>
    <mergeCell ref="A13:A15"/>
    <mergeCell ref="G5:G6"/>
    <mergeCell ref="H5:H6"/>
    <mergeCell ref="F5:F6"/>
    <mergeCell ref="I5:I6"/>
    <mergeCell ref="J5:J6"/>
    <mergeCell ref="A32:M32"/>
    <mergeCell ref="M28:M30"/>
    <mergeCell ref="A1:M1"/>
    <mergeCell ref="A2:M2"/>
    <mergeCell ref="A3:M3"/>
    <mergeCell ref="A28:A30"/>
    <mergeCell ref="M7:M9"/>
    <mergeCell ref="A19:A21"/>
    <mergeCell ref="M22:M24"/>
    <mergeCell ref="M25:M27"/>
    <mergeCell ref="L4:M4"/>
    <mergeCell ref="K5:K6"/>
    <mergeCell ref="C4:E4"/>
    <mergeCell ref="F4:H4"/>
    <mergeCell ref="C5:C6"/>
    <mergeCell ref="A25:A27"/>
  </mergeCells>
  <phoneticPr fontId="1" type="noConversion"/>
  <printOptions horizontalCentered="1"/>
  <pageMargins left="0" right="0" top="0.19685039370078741" bottom="0" header="0.15748031496062992" footer="0"/>
  <pageSetup paperSize="9" orientation="portrait" r:id="rId1"/>
  <headerFooter alignWithMargins="0"/>
  <ignoredErrors>
    <ignoredError sqref="C1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TWUZXU4UYYY7-944396957-24730</_dlc_DocId>
    <_dlc_DocIdUrl xmlns="a5cd8edf-193d-454e-be79-0a753d5be6e1">
      <Url>http://localhost/_layouts/15/DocIdRedir.aspx?ID=TWUZXU4UYYY7-944396957-24730</Url>
      <Description>TWUZXU4UYYY7-944396957-24730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894FA91B-8B82-4FAB-8B1D-2240551AFECF}"/>
</file>

<file path=customXml/itemProps2.xml><?xml version="1.0" encoding="utf-8"?>
<ds:datastoreItem xmlns:ds="http://schemas.openxmlformats.org/officeDocument/2006/customXml" ds:itemID="{49318992-4D5A-4523-BE3C-951D32F5BA18}"/>
</file>

<file path=customXml/itemProps3.xml><?xml version="1.0" encoding="utf-8"?>
<ds:datastoreItem xmlns:ds="http://schemas.openxmlformats.org/officeDocument/2006/customXml" ds:itemID="{65842764-F5EC-4303-B396-B1F12ADBECBF}"/>
</file>

<file path=customXml/itemProps4.xml><?xml version="1.0" encoding="utf-8"?>
<ds:datastoreItem xmlns:ds="http://schemas.openxmlformats.org/officeDocument/2006/customXml" ds:itemID="{41A0E220-0123-41FC-8BD8-B5B2FB8DB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>moh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</dc:creator>
  <cp:lastModifiedBy>Ahmed Habib</cp:lastModifiedBy>
  <cp:lastPrinted>2012-06-03T04:58:29Z</cp:lastPrinted>
  <dcterms:created xsi:type="dcterms:W3CDTF">2004-07-20T03:56:59Z</dcterms:created>
  <dcterms:modified xsi:type="dcterms:W3CDTF">2019-01-30T05:07:21Z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36ebe08b-daba-4b89-a7aa-2cda43e2977d</vt:lpwstr>
  </property>
</Properties>
</file>