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REF Issue\"/>
    </mc:Choice>
  </mc:AlternateContent>
  <bookViews>
    <workbookView xWindow="0" yWindow="0" windowWidth="28800" windowHeight="12990"/>
  </bookViews>
  <sheets>
    <sheet name="8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K35" i="1"/>
  <c r="J35" i="1"/>
  <c r="M34" i="1"/>
  <c r="L34" i="1"/>
  <c r="I34" i="1"/>
  <c r="G34" i="1"/>
  <c r="F34" i="1"/>
  <c r="E34" i="1" s="1"/>
  <c r="D34" i="1"/>
  <c r="M33" i="1"/>
  <c r="L33" i="1"/>
  <c r="I33" i="1"/>
  <c r="H33" i="1"/>
  <c r="G33" i="1"/>
  <c r="F33" i="1"/>
  <c r="E33" i="1" s="1"/>
  <c r="D33" i="1"/>
  <c r="M32" i="1"/>
  <c r="L32" i="1"/>
  <c r="I32" i="1"/>
  <c r="H32" i="1"/>
  <c r="G32" i="1"/>
  <c r="F32" i="1"/>
  <c r="D32" i="1"/>
  <c r="N31" i="1"/>
  <c r="K31" i="1"/>
  <c r="J31" i="1"/>
  <c r="M30" i="1"/>
  <c r="L30" i="1"/>
  <c r="I30" i="1"/>
  <c r="H30" i="1"/>
  <c r="G30" i="1"/>
  <c r="F30" i="1"/>
  <c r="D30" i="1"/>
  <c r="M29" i="1"/>
  <c r="L29" i="1"/>
  <c r="I29" i="1"/>
  <c r="G29" i="1"/>
  <c r="F29" i="1"/>
  <c r="M28" i="1"/>
  <c r="L28" i="1"/>
  <c r="I28" i="1"/>
  <c r="G28" i="1"/>
  <c r="F28" i="1"/>
  <c r="D28" i="1"/>
  <c r="M27" i="1"/>
  <c r="L27" i="1"/>
  <c r="I27" i="1"/>
  <c r="G27" i="1"/>
  <c r="F27" i="1"/>
  <c r="D27" i="1"/>
  <c r="M26" i="1"/>
  <c r="L26" i="1"/>
  <c r="I26" i="1"/>
  <c r="H26" i="1"/>
  <c r="H31" i="1" s="1"/>
  <c r="G26" i="1"/>
  <c r="F26" i="1"/>
  <c r="D26" i="1"/>
  <c r="N25" i="1"/>
  <c r="K25" i="1"/>
  <c r="J25" i="1"/>
  <c r="H25" i="1"/>
  <c r="M24" i="1"/>
  <c r="M25" i="1" s="1"/>
  <c r="L24" i="1"/>
  <c r="L25" i="1" s="1"/>
  <c r="I24" i="1"/>
  <c r="I25" i="1" s="1"/>
  <c r="G24" i="1"/>
  <c r="G25" i="1" s="1"/>
  <c r="F24" i="1"/>
  <c r="F25" i="1" s="1"/>
  <c r="D24" i="1"/>
  <c r="D25" i="1" s="1"/>
  <c r="N23" i="1"/>
  <c r="J23" i="1"/>
  <c r="M22" i="1"/>
  <c r="L22" i="1"/>
  <c r="K22" i="1"/>
  <c r="K23" i="1" s="1"/>
  <c r="I22" i="1"/>
  <c r="H22" i="1"/>
  <c r="G22" i="1"/>
  <c r="F22" i="1"/>
  <c r="D22" i="1"/>
  <c r="M21" i="1"/>
  <c r="L21" i="1"/>
  <c r="I21" i="1"/>
  <c r="H21" i="1"/>
  <c r="G21" i="1"/>
  <c r="F21" i="1"/>
  <c r="D21" i="1"/>
  <c r="M20" i="1"/>
  <c r="L20" i="1"/>
  <c r="I20" i="1"/>
  <c r="H20" i="1"/>
  <c r="G20" i="1"/>
  <c r="F20" i="1"/>
  <c r="E20" i="1" s="1"/>
  <c r="D20" i="1"/>
  <c r="M19" i="1"/>
  <c r="L19" i="1"/>
  <c r="I19" i="1"/>
  <c r="H19" i="1"/>
  <c r="G19" i="1"/>
  <c r="F19" i="1"/>
  <c r="D19" i="1"/>
  <c r="M18" i="1"/>
  <c r="L18" i="1"/>
  <c r="I18" i="1"/>
  <c r="H18" i="1"/>
  <c r="G18" i="1"/>
  <c r="F18" i="1"/>
  <c r="D18" i="1"/>
  <c r="M17" i="1"/>
  <c r="L17" i="1"/>
  <c r="I17" i="1"/>
  <c r="H17" i="1"/>
  <c r="G17" i="1"/>
  <c r="F17" i="1"/>
  <c r="D17" i="1"/>
  <c r="N16" i="1"/>
  <c r="K16" i="1"/>
  <c r="J16" i="1"/>
  <c r="J36" i="1" s="1"/>
  <c r="H16" i="1"/>
  <c r="M15" i="1"/>
  <c r="L15" i="1"/>
  <c r="I15" i="1"/>
  <c r="G15" i="1"/>
  <c r="F15" i="1"/>
  <c r="D15" i="1"/>
  <c r="M14" i="1"/>
  <c r="M16" i="1" s="1"/>
  <c r="L14" i="1"/>
  <c r="I14" i="1"/>
  <c r="G14" i="1"/>
  <c r="F14" i="1"/>
  <c r="D14" i="1"/>
  <c r="C34" i="1" l="1"/>
  <c r="E29" i="1"/>
  <c r="C29" i="1" s="1"/>
  <c r="K36" i="1"/>
  <c r="E21" i="1"/>
  <c r="C21" i="1" s="1"/>
  <c r="L35" i="1"/>
  <c r="D23" i="1"/>
  <c r="E18" i="1"/>
  <c r="C18" i="1" s="1"/>
  <c r="E19" i="1"/>
  <c r="F31" i="1"/>
  <c r="G31" i="1"/>
  <c r="G23" i="1"/>
  <c r="F35" i="1"/>
  <c r="I16" i="1"/>
  <c r="E32" i="1"/>
  <c r="E30" i="1"/>
  <c r="H23" i="1"/>
  <c r="L16" i="1"/>
  <c r="E22" i="1"/>
  <c r="C22" i="1" s="1"/>
  <c r="L31" i="1"/>
  <c r="D16" i="1"/>
  <c r="E28" i="1"/>
  <c r="N36" i="1"/>
  <c r="M35" i="1"/>
  <c r="D35" i="1"/>
  <c r="C30" i="1"/>
  <c r="I35" i="1"/>
  <c r="I23" i="1"/>
  <c r="L23" i="1"/>
  <c r="C20" i="1"/>
  <c r="E15" i="1"/>
  <c r="C15" i="1" s="1"/>
  <c r="M31" i="1"/>
  <c r="M36" i="1" s="1"/>
  <c r="C28" i="1"/>
  <c r="F16" i="1"/>
  <c r="C19" i="1"/>
  <c r="I31" i="1"/>
  <c r="M23" i="1"/>
  <c r="E14" i="1"/>
  <c r="F23" i="1"/>
  <c r="E26" i="1"/>
  <c r="E27" i="1"/>
  <c r="C27" i="1" s="1"/>
  <c r="C32" i="1"/>
  <c r="E35" i="1"/>
  <c r="C33" i="1"/>
  <c r="D31" i="1"/>
  <c r="G16" i="1"/>
  <c r="E17" i="1"/>
  <c r="G35" i="1"/>
  <c r="E24" i="1"/>
  <c r="E25" i="1" s="1"/>
  <c r="E31" i="1" l="1"/>
  <c r="I36" i="1"/>
  <c r="F36" i="1"/>
  <c r="E16" i="1"/>
  <c r="D36" i="1"/>
  <c r="C14" i="1"/>
  <c r="C16" i="1" s="1"/>
  <c r="L36" i="1"/>
  <c r="C35" i="1"/>
  <c r="C26" i="1"/>
  <c r="C31" i="1" s="1"/>
  <c r="C24" i="1"/>
  <c r="C25" i="1" s="1"/>
  <c r="C17" i="1"/>
  <c r="C23" i="1" s="1"/>
  <c r="E23" i="1"/>
  <c r="G36" i="1"/>
  <c r="C36" i="1" l="1"/>
  <c r="E36" i="1"/>
</calcChain>
</file>

<file path=xl/sharedStrings.xml><?xml version="1.0" encoding="utf-8"?>
<sst xmlns="http://schemas.openxmlformats.org/spreadsheetml/2006/main" count="48" uniqueCount="43">
  <si>
    <t>خدمات المستشفيات حسب المستشفى والمنطقة الطبية - 2018</t>
  </si>
  <si>
    <t>المنطقة</t>
  </si>
  <si>
    <t>المستشفى</t>
  </si>
  <si>
    <t>المترددون على الحوادث و الطوارىء</t>
  </si>
  <si>
    <t>المترددون على العيادات الخارجية</t>
  </si>
  <si>
    <t>اجمالي الحالات</t>
  </si>
  <si>
    <t>حالات متكررة</t>
  </si>
  <si>
    <t>حالات جديدة</t>
  </si>
  <si>
    <t>دبــى</t>
  </si>
  <si>
    <t xml:space="preserve">مستشفى البراحة </t>
  </si>
  <si>
    <t>مستشفى الأمل</t>
  </si>
  <si>
    <t>الجملة</t>
  </si>
  <si>
    <t>الشارقـة</t>
  </si>
  <si>
    <t>مستشفى الكويت</t>
  </si>
  <si>
    <t>مستشفى خورفكان</t>
  </si>
  <si>
    <t>مستشفى كلباء</t>
  </si>
  <si>
    <t>مستشفى الذيد</t>
  </si>
  <si>
    <t>مستشفى القاسمي</t>
  </si>
  <si>
    <t>مستشفى القاسمي للنساء و الولادة</t>
  </si>
  <si>
    <t>أم القيوين</t>
  </si>
  <si>
    <t>مستشفى أم القيوين</t>
  </si>
  <si>
    <t>رأس الخيمة</t>
  </si>
  <si>
    <t>مستشفى صقر</t>
  </si>
  <si>
    <t>مستشفى شعم</t>
  </si>
  <si>
    <t>مستشفى عبيد الله</t>
  </si>
  <si>
    <t>مستشفى عبيد الله  لعلاج كبار السن وأمراض الشيخوخة</t>
  </si>
  <si>
    <t>مستشفى عبدالله بن عمران للنساء و لولادة</t>
  </si>
  <si>
    <t>الفجيرة</t>
  </si>
  <si>
    <t>مستشفى الفجيرة</t>
  </si>
  <si>
    <t>مستشفى دبا الفجيرة</t>
  </si>
  <si>
    <t>مستشفى مسافي</t>
  </si>
  <si>
    <t>مركز الإحصاء والأبحاث</t>
  </si>
  <si>
    <t xml:space="preserve">جدول ( 81 )  </t>
  </si>
  <si>
    <t xml:space="preserve">عدد الأسرة  </t>
  </si>
  <si>
    <t xml:space="preserve">حالات الدخول  </t>
  </si>
  <si>
    <t xml:space="preserve">أيام الإقامة  </t>
  </si>
  <si>
    <t xml:space="preserve">أحياء  </t>
  </si>
  <si>
    <t xml:space="preserve">موتى  </t>
  </si>
  <si>
    <t xml:space="preserve">الوفيات  </t>
  </si>
  <si>
    <t xml:space="preserve">العمليات لجراحية  </t>
  </si>
  <si>
    <t xml:space="preserve"> المواليد   </t>
  </si>
  <si>
    <t xml:space="preserve">المرضى الخارجيين </t>
  </si>
  <si>
    <t xml:space="preserve">جملة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</si>
</sst>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MS Sans Serif"/>
      <charset val="178"/>
    </font>
    <font>
      <sz val="8"/>
      <name val="Arial"/>
      <family val="2"/>
      <scheme val="minor"/>
    </font>
    <font>
      <b/>
      <sz val="10"/>
      <name val="Arial"/>
      <family val="2"/>
      <scheme val="minor"/>
    </font>
    <font>
      <b/>
      <sz val="12"/>
      <name val="Arial"/>
      <family val="2"/>
      <scheme val="minor"/>
    </font>
    <font>
      <sz val="10"/>
      <name val="Arial"/>
      <family val="2"/>
      <scheme val="minor"/>
    </font>
    <font>
      <b/>
      <sz val="8.5"/>
      <name val="Arial"/>
      <family val="2"/>
      <scheme val="minor"/>
    </font>
    <font>
      <sz val="11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8.5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rgb="FFC00000"/>
      <name val="Arial"/>
      <family val="2"/>
      <scheme val="minor"/>
    </font>
    <font>
      <b/>
      <sz val="2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8A3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3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vertical="center"/>
    </xf>
    <xf numFmtId="0" fontId="4" fillId="0" borderId="0" xfId="0" applyFont="1"/>
    <xf numFmtId="0" fontId="6" fillId="3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right" vertical="center" wrapText="1" readingOrder="2"/>
    </xf>
    <xf numFmtId="0" fontId="5" fillId="4" borderId="0" xfId="0" applyFont="1" applyFill="1" applyBorder="1" applyAlignment="1">
      <alignment vertical="center" wrapText="1" readingOrder="2"/>
    </xf>
    <xf numFmtId="3" fontId="5" fillId="4" borderId="0" xfId="0" applyNumberFormat="1" applyFont="1" applyFill="1" applyBorder="1" applyAlignment="1">
      <alignment vertical="center" wrapText="1" readingOrder="2"/>
    </xf>
    <xf numFmtId="0" fontId="4" fillId="0" borderId="0" xfId="0" applyFont="1" applyAlignment="1">
      <alignment horizontal="right" readingOrder="2"/>
    </xf>
    <xf numFmtId="0" fontId="2" fillId="4" borderId="0" xfId="0" applyFont="1" applyFill="1" applyBorder="1" applyAlignment="1">
      <alignment vertical="center"/>
    </xf>
    <xf numFmtId="0" fontId="4" fillId="0" borderId="0" xfId="0" applyFont="1" applyAlignment="1">
      <alignment shrinkToFit="1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center" vertical="center"/>
    </xf>
    <xf numFmtId="0" fontId="4" fillId="4" borderId="0" xfId="0" applyFont="1" applyFill="1" applyBorder="1"/>
    <xf numFmtId="0" fontId="4" fillId="0" borderId="0" xfId="0" applyFont="1" applyFill="1"/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right" vertical="center" wrapText="1"/>
    </xf>
    <xf numFmtId="3" fontId="10" fillId="5" borderId="1" xfId="0" applyNumberFormat="1" applyFont="1" applyFill="1" applyBorder="1" applyAlignment="1">
      <alignment horizontal="center" vertical="center" shrinkToFit="1"/>
    </xf>
    <xf numFmtId="3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shrinkToFit="1"/>
    </xf>
    <xf numFmtId="3" fontId="7" fillId="5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 wrapText="1" shrinkToFit="1"/>
    </xf>
    <xf numFmtId="1" fontId="10" fillId="5" borderId="1" xfId="0" applyNumberFormat="1" applyFont="1" applyFill="1" applyBorder="1" applyAlignment="1">
      <alignment horizontal="center" vertical="center" shrinkToFit="1"/>
    </xf>
    <xf numFmtId="3" fontId="10" fillId="5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/>
    </xf>
    <xf numFmtId="3" fontId="1" fillId="4" borderId="1" xfId="0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shrinkToFit="1"/>
    </xf>
    <xf numFmtId="1" fontId="1" fillId="0" borderId="1" xfId="0" applyNumberFormat="1" applyFont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horizontal="center" vertical="center" readingOrder="2"/>
    </xf>
    <xf numFmtId="3" fontId="2" fillId="4" borderId="0" xfId="0" applyNumberFormat="1" applyFont="1" applyFill="1" applyBorder="1" applyAlignment="1">
      <alignment horizontal="center" vertical="center" readingOrder="2"/>
    </xf>
    <xf numFmtId="0" fontId="2" fillId="4" borderId="0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 readingOrder="2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 shrinkToFit="1"/>
    </xf>
    <xf numFmtId="0" fontId="7" fillId="5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 vertical="center" readingOrder="2"/>
    </xf>
    <xf numFmtId="0" fontId="1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59321</xdr:colOff>
      <xdr:row>0</xdr:row>
      <xdr:rowOff>151377</xdr:rowOff>
    </xdr:from>
    <xdr:to>
      <xdr:col>10</xdr:col>
      <xdr:colOff>626611</xdr:colOff>
      <xdr:row>4</xdr:row>
      <xdr:rowOff>59620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1325597" y="151377"/>
          <a:ext cx="1984890" cy="5530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2018/&#1605;&#1587;&#1578;&#1588;&#1601;&#1610;&#1575;&#1578;%20&#1575;&#1604;&#1608;&#1586;&#1575;&#1585;&#1577;/&#1575;&#1604;&#1605;&#1585;&#1590;&#1609;%20&#1575;&#1604;&#1582;&#1575;&#1585;&#1580;&#1610;&#1610;&#1606;/&#1575;&#1604;&#1605;&#1585;&#1590;&#1609;%20&#1575;&#1604;&#1582;&#1575;&#1585;&#1580;&#1610;&#1610;&#1606;%20-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39017/Desktop/&#1575;&#1604;&#1576;&#1610;&#1575;&#1606;&#1575;&#1578;%20&#1575;%202009-2018/2018/&#1605;&#1587;&#1578;&#1588;&#1601;&#1610;&#1575;&#1578;%20&#1575;&#1604;&#1608;&#1586;&#1575;&#1585;&#1577;/&#1605;&#1585;&#1590;&#1609;%20&#1605;&#1602;&#1610;&#1605;&#1610;&#1606;/-%20&#1578;&#1593;&#1583;&#1610;&#1604;%20&#1605;&#1585;&#1590;&#1609;%20&#1575;&#1604;&#1605;&#1602;&#1610;&#1605;&#1610;&#1606;/&#1575;&#1604;&#1605;&#1585;&#1590;&#1609;%20&#1575;&#1604;&#1605;&#1602;&#1610;&#1605;&#1610;&#1606;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eya.ibrahim/Desktop/&#1575;&#1604;&#1576;&#1610;&#1575;&#1606;&#1575;&#1578;%20&#1575;%202009-2017/2018/&#1605;&#1587;&#1578;&#1588;&#1601;&#1610;&#1575;&#1578;%20&#1575;&#1604;&#1608;&#1586;&#1575;&#1585;&#1577;/&#1575;&#1604;&#1593;&#1605;&#1604;&#1610;&#1575;&#1578;/&#1575;&#1604;&#1593;&#1605;&#1604;&#1610;&#1575;&#1578;%20&#1575;&#1604;&#1580;&#1585;&#1575;&#1581;&#1610;&#1577;%2020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2018/&#1605;&#1587;&#1578;&#1588;&#1601;&#1610;&#1575;&#1578;%20&#1575;&#1604;&#1608;&#1586;&#1575;&#1585;&#1577;/&#1575;&#1604;&#1605;&#1608;&#1575;&#1604;&#1610;&#1583;/&#1575;&#1604;&#1605;&#1608;&#1575;&#1604;&#1610;&#1583;%20-%2020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2018/&#1605;&#1587;&#1578;&#1588;&#1601;&#1610;&#1575;&#1578;%20&#1575;&#1604;&#1608;&#1586;&#1575;&#1585;&#1577;/&#1575;&#1604;&#1593;&#1605;&#1604;&#1610;&#1575;&#1578;/&#1575;&#1604;&#1593;&#1605;&#1604;&#1610;&#1575;&#1578;%20&#1575;&#1604;&#1580;&#1585;&#1575;&#1581;&#1610;&#1577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5"/>
      <sheetName val="7"/>
      <sheetName val="8"/>
      <sheetName val="9"/>
      <sheetName val="87"/>
      <sheetName val="88"/>
      <sheetName val="89"/>
      <sheetName val="شكل(26)"/>
    </sheetNames>
    <sheetDataSet>
      <sheetData sheetId="0" refreshError="1">
        <row r="46">
          <cell r="F46">
            <v>35803</v>
          </cell>
          <cell r="K46">
            <v>9613</v>
          </cell>
          <cell r="V46">
            <v>12824</v>
          </cell>
          <cell r="AA46">
            <v>1051</v>
          </cell>
        </row>
        <row r="47">
          <cell r="C47">
            <v>27506</v>
          </cell>
          <cell r="S47">
            <v>1161</v>
          </cell>
        </row>
      </sheetData>
      <sheetData sheetId="1" refreshError="1">
        <row r="46">
          <cell r="F46">
            <v>19934</v>
          </cell>
          <cell r="K46">
            <v>6816</v>
          </cell>
          <cell r="V46">
            <v>50431</v>
          </cell>
          <cell r="AA46">
            <v>30083</v>
          </cell>
          <cell r="AL46">
            <v>41232</v>
          </cell>
          <cell r="AQ46">
            <v>29417</v>
          </cell>
          <cell r="BB46">
            <v>21527</v>
          </cell>
          <cell r="BG46">
            <v>935</v>
          </cell>
          <cell r="BR46">
            <v>86224</v>
          </cell>
          <cell r="BW46">
            <v>23281</v>
          </cell>
          <cell r="CH46">
            <v>13894</v>
          </cell>
          <cell r="CM46">
            <v>6022</v>
          </cell>
        </row>
        <row r="47">
          <cell r="C47">
            <v>38121</v>
          </cell>
          <cell r="S47">
            <v>57256</v>
          </cell>
          <cell r="AI47">
            <v>54315</v>
          </cell>
          <cell r="AY47">
            <v>28633</v>
          </cell>
          <cell r="BO47">
            <v>67384</v>
          </cell>
          <cell r="CE47">
            <v>32041</v>
          </cell>
        </row>
      </sheetData>
      <sheetData sheetId="2" refreshError="1">
        <row r="46">
          <cell r="F46">
            <v>42894</v>
          </cell>
          <cell r="K46">
            <v>16629</v>
          </cell>
        </row>
        <row r="47">
          <cell r="C47">
            <v>41020</v>
          </cell>
        </row>
      </sheetData>
      <sheetData sheetId="3" refreshError="1">
        <row r="46">
          <cell r="F46">
            <v>46535</v>
          </cell>
          <cell r="K46">
            <v>23210</v>
          </cell>
          <cell r="V46">
            <v>14832</v>
          </cell>
          <cell r="AA46">
            <v>36181</v>
          </cell>
          <cell r="AL46">
            <v>10255</v>
          </cell>
          <cell r="AQ46">
            <v>576</v>
          </cell>
          <cell r="BB46">
            <v>53260</v>
          </cell>
          <cell r="BG46">
            <v>7451</v>
          </cell>
          <cell r="BR46">
            <v>6896</v>
          </cell>
          <cell r="BW46">
            <v>4738</v>
          </cell>
        </row>
        <row r="47">
          <cell r="C47">
            <v>84644</v>
          </cell>
          <cell r="S47">
            <v>22458</v>
          </cell>
          <cell r="AY47">
            <v>53230</v>
          </cell>
          <cell r="BO47">
            <v>2034</v>
          </cell>
        </row>
      </sheetData>
      <sheetData sheetId="4" refreshError="1">
        <row r="46">
          <cell r="F46">
            <v>67575</v>
          </cell>
          <cell r="K46">
            <v>47689</v>
          </cell>
          <cell r="V46">
            <v>70129</v>
          </cell>
          <cell r="AA46">
            <v>3178</v>
          </cell>
          <cell r="AL46">
            <v>7100</v>
          </cell>
          <cell r="AQ46">
            <v>14181</v>
          </cell>
        </row>
        <row r="47">
          <cell r="C47">
            <v>39903</v>
          </cell>
          <cell r="S47">
            <v>75390</v>
          </cell>
          <cell r="AI47">
            <v>16236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"/>
      <sheetName val="دبي"/>
      <sheetName val="الشارقة"/>
      <sheetName val="ام القيوين"/>
      <sheetName val="راس الخيمة"/>
      <sheetName val="الفجيرة"/>
      <sheetName val="80"/>
      <sheetName val="81"/>
      <sheetName val="82"/>
      <sheetName val="83"/>
      <sheetName val="84"/>
      <sheetName val="85"/>
      <sheetName val="86"/>
    </sheetNames>
    <sheetDataSet>
      <sheetData sheetId="0"/>
      <sheetData sheetId="1">
        <row r="7">
          <cell r="T7">
            <v>596</v>
          </cell>
        </row>
        <row r="43">
          <cell r="B43">
            <v>4960</v>
          </cell>
          <cell r="E43">
            <v>17165</v>
          </cell>
          <cell r="H43">
            <v>41</v>
          </cell>
          <cell r="K43">
            <v>943</v>
          </cell>
          <cell r="N43">
            <v>30482</v>
          </cell>
          <cell r="Q43">
            <v>0</v>
          </cell>
        </row>
      </sheetData>
      <sheetData sheetId="2">
        <row r="7">
          <cell r="BF7">
            <v>6035</v>
          </cell>
        </row>
        <row r="43">
          <cell r="C43">
            <v>4775</v>
          </cell>
          <cell r="F43">
            <v>26558</v>
          </cell>
          <cell r="I43">
            <v>121</v>
          </cell>
          <cell r="M43">
            <v>7880</v>
          </cell>
          <cell r="P43">
            <v>22368</v>
          </cell>
          <cell r="S43">
            <v>18</v>
          </cell>
          <cell r="V43">
            <v>4143</v>
          </cell>
          <cell r="Y43">
            <v>13366</v>
          </cell>
          <cell r="AB43">
            <v>25</v>
          </cell>
          <cell r="AE43">
            <v>2760</v>
          </cell>
          <cell r="AH43">
            <v>10547</v>
          </cell>
          <cell r="AK43">
            <v>29</v>
          </cell>
          <cell r="AN43">
            <v>7992</v>
          </cell>
          <cell r="AQ43">
            <v>43350</v>
          </cell>
          <cell r="AT43">
            <v>278</v>
          </cell>
          <cell r="AW43">
            <v>5924</v>
          </cell>
          <cell r="AZ43">
            <v>24058</v>
          </cell>
          <cell r="BC43">
            <v>44</v>
          </cell>
        </row>
      </sheetData>
      <sheetData sheetId="3">
        <row r="7">
          <cell r="B7">
            <v>1008</v>
          </cell>
        </row>
        <row r="43">
          <cell r="B43">
            <v>3635</v>
          </cell>
          <cell r="E43">
            <v>17200</v>
          </cell>
          <cell r="H43">
            <v>38</v>
          </cell>
        </row>
      </sheetData>
      <sheetData sheetId="4">
        <row r="7">
          <cell r="AU7">
            <v>1858</v>
          </cell>
        </row>
        <row r="43">
          <cell r="B43">
            <v>10718</v>
          </cell>
          <cell r="E43">
            <v>37922</v>
          </cell>
          <cell r="H43">
            <v>40</v>
          </cell>
          <cell r="K43">
            <v>905</v>
          </cell>
          <cell r="N43">
            <v>3602</v>
          </cell>
          <cell r="Q43">
            <v>0</v>
          </cell>
          <cell r="T43">
            <v>712</v>
          </cell>
          <cell r="W43">
            <v>19917</v>
          </cell>
          <cell r="Z43">
            <v>5</v>
          </cell>
          <cell r="AC43">
            <v>4843</v>
          </cell>
          <cell r="AF43">
            <v>26238</v>
          </cell>
          <cell r="AI43">
            <v>100</v>
          </cell>
          <cell r="AL43">
            <v>1574</v>
          </cell>
          <cell r="AO43">
            <v>4548</v>
          </cell>
          <cell r="AR43">
            <v>12</v>
          </cell>
        </row>
      </sheetData>
      <sheetData sheetId="5">
        <row r="7">
          <cell r="AC7">
            <v>2544</v>
          </cell>
        </row>
        <row r="43">
          <cell r="B43">
            <v>5441</v>
          </cell>
          <cell r="E43">
            <v>21604</v>
          </cell>
          <cell r="H43">
            <v>31</v>
          </cell>
          <cell r="K43">
            <v>11644</v>
          </cell>
          <cell r="N43">
            <v>45004</v>
          </cell>
          <cell r="Q43">
            <v>70</v>
          </cell>
          <cell r="T43">
            <v>790</v>
          </cell>
          <cell r="W43">
            <v>1949</v>
          </cell>
          <cell r="Z43">
            <v>0</v>
          </cell>
        </row>
      </sheetData>
      <sheetData sheetId="6"/>
      <sheetData sheetId="7">
        <row r="7">
          <cell r="C7">
            <v>72922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5"/>
      <sheetName val="7"/>
      <sheetName val="8"/>
      <sheetName val="9"/>
      <sheetName val="90"/>
      <sheetName val="شكل ( 27 )"/>
      <sheetName val="91"/>
      <sheetName val="92"/>
      <sheetName val="93"/>
      <sheetName val="Sheet13"/>
    </sheetNames>
    <sheetDataSet>
      <sheetData sheetId="0" refreshError="1"/>
      <sheetData sheetId="1" refreshError="1">
        <row r="20">
          <cell r="C20">
            <v>1229</v>
          </cell>
          <cell r="X20">
            <v>1275</v>
          </cell>
          <cell r="AS20">
            <v>822</v>
          </cell>
          <cell r="BO20">
            <v>782</v>
          </cell>
          <cell r="CJ20">
            <v>5531</v>
          </cell>
          <cell r="DE20">
            <v>2051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دبى"/>
      <sheetName val="الشارقة"/>
      <sheetName val="أم القيوين"/>
      <sheetName val="رأس الخيمة"/>
      <sheetName val="الفجيرة"/>
      <sheetName val="94"/>
      <sheetName val="95"/>
      <sheetName val="96"/>
    </sheetNames>
    <sheetDataSet>
      <sheetData sheetId="0" refreshError="1"/>
      <sheetData sheetId="1" refreshError="1">
        <row r="26">
          <cell r="BS26">
            <v>2335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5"/>
      <sheetName val="7"/>
      <sheetName val="8"/>
      <sheetName val="9"/>
      <sheetName val="90"/>
      <sheetName val="شكل ( 27 )"/>
      <sheetName val="91"/>
      <sheetName val="92"/>
      <sheetName val="93"/>
      <sheetName val="Sheet13"/>
    </sheetNames>
    <sheetDataSet>
      <sheetData sheetId="0" refreshError="1"/>
      <sheetData sheetId="1" refreshError="1"/>
      <sheetData sheetId="2" refreshError="1"/>
      <sheetData sheetId="3" refreshError="1">
        <row r="20">
          <cell r="C20">
            <v>5686</v>
          </cell>
          <cell r="BN20">
            <v>301</v>
          </cell>
        </row>
      </sheetData>
      <sheetData sheetId="4" refreshError="1">
        <row r="20">
          <cell r="C20">
            <v>3393</v>
          </cell>
          <cell r="X20">
            <v>832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109"/>
  <sheetViews>
    <sheetView rightToLeft="1" tabSelected="1" zoomScaleNormal="100" workbookViewId="0">
      <selection activeCell="C12" sqref="C12:C13"/>
    </sheetView>
  </sheetViews>
  <sheetFormatPr defaultRowHeight="12.75"/>
  <cols>
    <col min="1" max="11" width="10.7109375" style="5" customWidth="1"/>
    <col min="12" max="12" width="10.7109375" style="12" customWidth="1"/>
    <col min="13" max="14" width="10.7109375" style="5" customWidth="1"/>
    <col min="15" max="16" width="9.140625" style="5"/>
    <col min="17" max="17" width="9.140625" style="16"/>
    <col min="18" max="18" width="12.42578125" style="16" customWidth="1"/>
    <col min="19" max="19" width="13" style="16" customWidth="1"/>
    <col min="20" max="20" width="12.42578125" style="16" customWidth="1"/>
    <col min="21" max="21" width="13.7109375" style="16" customWidth="1"/>
    <col min="22" max="22" width="15.140625" style="16" customWidth="1"/>
    <col min="23" max="23" width="17.42578125" style="16" customWidth="1"/>
    <col min="24" max="24" width="21.140625" style="16" bestFit="1" customWidth="1"/>
    <col min="25" max="25" width="28.7109375" style="16" bestFit="1" customWidth="1"/>
    <col min="26" max="26" width="13.42578125" style="16" bestFit="1" customWidth="1"/>
    <col min="27" max="27" width="9.140625" style="16"/>
    <col min="28" max="28" width="30.85546875" style="5" customWidth="1"/>
    <col min="29" max="16384" width="9.140625" style="5"/>
  </cols>
  <sheetData>
    <row r="1" spans="1:28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28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28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28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28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28" ht="9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28" ht="8.25" hidden="1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28" ht="54.95" customHeight="1">
      <c r="A8" s="56" t="s">
        <v>31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28" ht="25.5" customHeight="1">
      <c r="A9" s="55" t="s">
        <v>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28" ht="24" customHeight="1">
      <c r="A10" s="55" t="s">
        <v>32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28" ht="32.25" customHeight="1">
      <c r="A11" s="53" t="s">
        <v>1</v>
      </c>
      <c r="B11" s="48" t="s">
        <v>2</v>
      </c>
      <c r="C11" s="51" t="s">
        <v>41</v>
      </c>
      <c r="D11" s="51"/>
      <c r="E11" s="51"/>
      <c r="F11" s="51"/>
      <c r="G11" s="51"/>
      <c r="H11" s="49" t="s">
        <v>39</v>
      </c>
      <c r="I11" s="50" t="s">
        <v>38</v>
      </c>
      <c r="J11" s="51" t="s">
        <v>40</v>
      </c>
      <c r="K11" s="51"/>
      <c r="L11" s="52" t="s">
        <v>35</v>
      </c>
      <c r="M11" s="49" t="s">
        <v>34</v>
      </c>
      <c r="N11" s="49" t="s">
        <v>33</v>
      </c>
    </row>
    <row r="12" spans="1:28" ht="21" customHeight="1">
      <c r="A12" s="53"/>
      <c r="B12" s="48"/>
      <c r="C12" s="49" t="s">
        <v>42</v>
      </c>
      <c r="D12" s="49" t="s">
        <v>3</v>
      </c>
      <c r="E12" s="49" t="s">
        <v>4</v>
      </c>
      <c r="F12" s="49"/>
      <c r="G12" s="49"/>
      <c r="H12" s="49"/>
      <c r="I12" s="50"/>
      <c r="J12" s="50" t="s">
        <v>37</v>
      </c>
      <c r="K12" s="50" t="s">
        <v>36</v>
      </c>
      <c r="L12" s="52"/>
      <c r="M12" s="49"/>
      <c r="N12" s="49"/>
    </row>
    <row r="13" spans="1:28" ht="24.75" customHeight="1">
      <c r="A13" s="53"/>
      <c r="B13" s="48"/>
      <c r="C13" s="49"/>
      <c r="D13" s="49"/>
      <c r="E13" s="20" t="s">
        <v>5</v>
      </c>
      <c r="F13" s="20" t="s">
        <v>6</v>
      </c>
      <c r="G13" s="21" t="s">
        <v>7</v>
      </c>
      <c r="H13" s="49"/>
      <c r="I13" s="50"/>
      <c r="J13" s="50"/>
      <c r="K13" s="50"/>
      <c r="L13" s="52"/>
      <c r="M13" s="49"/>
      <c r="N13" s="49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6"/>
    </row>
    <row r="14" spans="1:28" ht="26.1" customHeight="1">
      <c r="A14" s="46" t="s">
        <v>8</v>
      </c>
      <c r="B14" s="32" t="s">
        <v>9</v>
      </c>
      <c r="C14" s="23">
        <f>SUM(D14:E14)</f>
        <v>72922</v>
      </c>
      <c r="D14" s="33">
        <f>SUM('[1]4'!$C$47)</f>
        <v>27506</v>
      </c>
      <c r="E14" s="33">
        <f>SUM(G14+F14)</f>
        <v>45416</v>
      </c>
      <c r="F14" s="33">
        <f>SUM('[1]4'!$F$46)</f>
        <v>35803</v>
      </c>
      <c r="G14" s="34">
        <f>SUM('[1]4'!$K$46)</f>
        <v>9613</v>
      </c>
      <c r="H14" s="1">
        <v>1440</v>
      </c>
      <c r="I14" s="35">
        <f>SUM([2]دبي!H43)</f>
        <v>41</v>
      </c>
      <c r="J14" s="1">
        <v>4</v>
      </c>
      <c r="K14" s="1">
        <v>417</v>
      </c>
      <c r="L14" s="36">
        <f>SUM([2]دبي!E43)</f>
        <v>17165</v>
      </c>
      <c r="M14" s="35">
        <f>SUM([2]دبي!B43)</f>
        <v>4960</v>
      </c>
      <c r="N14" s="35">
        <v>154</v>
      </c>
      <c r="R14" s="18"/>
      <c r="S14" s="18"/>
      <c r="T14" s="18"/>
      <c r="U14" s="18"/>
      <c r="V14" s="18"/>
    </row>
    <row r="15" spans="1:28" ht="26.1" customHeight="1">
      <c r="A15" s="46"/>
      <c r="B15" s="37" t="s">
        <v>10</v>
      </c>
      <c r="C15" s="23">
        <f>SUM(D15:E15)</f>
        <v>15036</v>
      </c>
      <c r="D15" s="33">
        <f>SUM('[1]4'!$S$47)</f>
        <v>1161</v>
      </c>
      <c r="E15" s="3">
        <f>SUM(G15+F15)</f>
        <v>13875</v>
      </c>
      <c r="F15" s="33">
        <f>SUM('[1]4'!$V$46)</f>
        <v>12824</v>
      </c>
      <c r="G15" s="34">
        <f>SUM('[1]4'!$AA$46)</f>
        <v>1051</v>
      </c>
      <c r="H15" s="1">
        <v>0</v>
      </c>
      <c r="I15" s="35">
        <f>SUM([2]دبي!Q43)</f>
        <v>0</v>
      </c>
      <c r="J15" s="1">
        <v>0</v>
      </c>
      <c r="K15" s="1">
        <v>0</v>
      </c>
      <c r="L15" s="36">
        <f>SUM([2]دبي!N43)</f>
        <v>30482</v>
      </c>
      <c r="M15" s="35">
        <f>SUM([2]دبي!K43)</f>
        <v>943</v>
      </c>
      <c r="N15" s="35">
        <v>98</v>
      </c>
      <c r="R15" s="18"/>
      <c r="S15" s="18"/>
      <c r="T15" s="18"/>
      <c r="U15" s="18"/>
      <c r="V15" s="18"/>
    </row>
    <row r="16" spans="1:28" ht="30" customHeight="1">
      <c r="A16" s="46"/>
      <c r="B16" s="22" t="s">
        <v>11</v>
      </c>
      <c r="C16" s="23">
        <f t="shared" ref="C16:N16" si="0">SUM(C14:C15)</f>
        <v>87958</v>
      </c>
      <c r="D16" s="24">
        <f t="shared" si="0"/>
        <v>28667</v>
      </c>
      <c r="E16" s="24">
        <f t="shared" si="0"/>
        <v>59291</v>
      </c>
      <c r="F16" s="24">
        <f t="shared" si="0"/>
        <v>48627</v>
      </c>
      <c r="G16" s="24">
        <f>SUM(G14:G15)</f>
        <v>10664</v>
      </c>
      <c r="H16" s="25">
        <f>SUM(H14:H15)</f>
        <v>1440</v>
      </c>
      <c r="I16" s="25">
        <f>SUM(I14:I15)</f>
        <v>41</v>
      </c>
      <c r="J16" s="25">
        <f>SUM(J14:J15)</f>
        <v>4</v>
      </c>
      <c r="K16" s="25">
        <f t="shared" si="0"/>
        <v>417</v>
      </c>
      <c r="L16" s="26">
        <f t="shared" si="0"/>
        <v>47647</v>
      </c>
      <c r="M16" s="25">
        <f t="shared" si="0"/>
        <v>5903</v>
      </c>
      <c r="N16" s="25">
        <f t="shared" si="0"/>
        <v>252</v>
      </c>
      <c r="R16" s="18"/>
      <c r="S16" s="18"/>
      <c r="T16" s="18"/>
      <c r="U16" s="18"/>
      <c r="V16" s="18"/>
    </row>
    <row r="17" spans="1:22" ht="26.1" customHeight="1">
      <c r="A17" s="46" t="s">
        <v>12</v>
      </c>
      <c r="B17" s="37" t="s">
        <v>13</v>
      </c>
      <c r="C17" s="23">
        <f t="shared" ref="C17:C22" si="1">SUM(D17:E17)</f>
        <v>64871</v>
      </c>
      <c r="D17" s="38">
        <f>SUM('[1]5'!$C$47)</f>
        <v>38121</v>
      </c>
      <c r="E17" s="38">
        <f t="shared" ref="E17:E22" si="2">SUM(F17:G17)</f>
        <v>26750</v>
      </c>
      <c r="F17" s="38">
        <f>SUM('[1]5'!$F$46)</f>
        <v>19934</v>
      </c>
      <c r="G17" s="1">
        <f>SUM('[1]5'!$K$46)</f>
        <v>6816</v>
      </c>
      <c r="H17" s="3">
        <f>SUM('[3]5'!$C$20)</f>
        <v>1229</v>
      </c>
      <c r="I17" s="35">
        <f>SUM([2]الشارقة!I43)</f>
        <v>121</v>
      </c>
      <c r="J17" s="1">
        <v>0</v>
      </c>
      <c r="K17" s="1">
        <v>0</v>
      </c>
      <c r="L17" s="36">
        <f>SUM([2]الشارقة!F43)</f>
        <v>26558</v>
      </c>
      <c r="M17" s="35">
        <f>SUM([2]الشارقة!C43)</f>
        <v>4775</v>
      </c>
      <c r="N17" s="35">
        <v>102</v>
      </c>
      <c r="R17" s="18"/>
      <c r="S17" s="18"/>
      <c r="T17" s="18"/>
      <c r="U17" s="18"/>
      <c r="V17" s="18"/>
    </row>
    <row r="18" spans="1:22" ht="26.1" customHeight="1">
      <c r="A18" s="46"/>
      <c r="B18" s="37" t="s">
        <v>14</v>
      </c>
      <c r="C18" s="23">
        <f t="shared" si="1"/>
        <v>137770</v>
      </c>
      <c r="D18" s="38">
        <f>SUM('[1]5'!$S$47)</f>
        <v>57256</v>
      </c>
      <c r="E18" s="38">
        <f t="shared" si="2"/>
        <v>80514</v>
      </c>
      <c r="F18" s="38">
        <f>SUM('[1]5'!$V$46)</f>
        <v>50431</v>
      </c>
      <c r="G18" s="2">
        <f>SUM('[1]5'!$AA$46)</f>
        <v>30083</v>
      </c>
      <c r="H18" s="3">
        <f>SUM('[3]5'!$X$20)</f>
        <v>1275</v>
      </c>
      <c r="I18" s="35">
        <f>SUM([2]الشارقة!S43)</f>
        <v>18</v>
      </c>
      <c r="J18" s="1">
        <v>9</v>
      </c>
      <c r="K18" s="1">
        <v>568</v>
      </c>
      <c r="L18" s="36">
        <f>SUM([2]الشارقة!P43)</f>
        <v>22368</v>
      </c>
      <c r="M18" s="35">
        <f>SUM([2]الشارقة!M43)</f>
        <v>7880</v>
      </c>
      <c r="N18" s="35">
        <v>116</v>
      </c>
      <c r="R18" s="18"/>
      <c r="S18" s="18"/>
      <c r="T18" s="18"/>
      <c r="U18" s="18"/>
      <c r="V18" s="18"/>
    </row>
    <row r="19" spans="1:22" ht="26.1" customHeight="1">
      <c r="A19" s="46"/>
      <c r="B19" s="37" t="s">
        <v>15</v>
      </c>
      <c r="C19" s="23">
        <f t="shared" si="1"/>
        <v>124964</v>
      </c>
      <c r="D19" s="38">
        <f>SUM('[1]5'!$AI$47)</f>
        <v>54315</v>
      </c>
      <c r="E19" s="38">
        <f t="shared" si="2"/>
        <v>70649</v>
      </c>
      <c r="F19" s="38">
        <f>SUM('[1]5'!$AL$46)</f>
        <v>41232</v>
      </c>
      <c r="G19" s="1">
        <f>SUM('[1]5'!$AQ$46)</f>
        <v>29417</v>
      </c>
      <c r="H19" s="3">
        <f>SUM('[3]5'!$AS$20)</f>
        <v>822</v>
      </c>
      <c r="I19" s="35">
        <f>SUM([2]الشارقة!AB43)</f>
        <v>25</v>
      </c>
      <c r="J19" s="1">
        <v>3</v>
      </c>
      <c r="K19" s="1">
        <v>615</v>
      </c>
      <c r="L19" s="36">
        <f>SUM([2]الشارقة!Y43)</f>
        <v>13366</v>
      </c>
      <c r="M19" s="35">
        <f>SUM([2]الشارقة!V43)</f>
        <v>4143</v>
      </c>
      <c r="N19" s="35">
        <v>75</v>
      </c>
      <c r="R19" s="18"/>
      <c r="S19" s="18"/>
      <c r="T19" s="18"/>
      <c r="U19" s="18"/>
      <c r="V19" s="18"/>
    </row>
    <row r="20" spans="1:22" ht="26.1" customHeight="1">
      <c r="A20" s="46"/>
      <c r="B20" s="37" t="s">
        <v>16</v>
      </c>
      <c r="C20" s="23">
        <f t="shared" si="1"/>
        <v>51095</v>
      </c>
      <c r="D20" s="38">
        <f>SUM('[1]5'!$AY$47)</f>
        <v>28633</v>
      </c>
      <c r="E20" s="38">
        <f t="shared" si="2"/>
        <v>22462</v>
      </c>
      <c r="F20" s="38">
        <f>SUM('[1]5'!$BB$46)</f>
        <v>21527</v>
      </c>
      <c r="G20" s="1">
        <f>SUM('[1]5'!$BG$46)</f>
        <v>935</v>
      </c>
      <c r="H20" s="3">
        <f>SUM('[3]5'!$BO$20)</f>
        <v>782</v>
      </c>
      <c r="I20" s="35">
        <f>SUM([2]الشارقة!AK43)</f>
        <v>29</v>
      </c>
      <c r="J20" s="1">
        <v>2</v>
      </c>
      <c r="K20" s="1">
        <v>376</v>
      </c>
      <c r="L20" s="36">
        <f>SUM([2]الشارقة!AH43)</f>
        <v>10547</v>
      </c>
      <c r="M20" s="35">
        <f>SUM([2]الشارقة!AE43)</f>
        <v>2760</v>
      </c>
      <c r="N20" s="35">
        <v>71</v>
      </c>
      <c r="R20" s="18"/>
      <c r="S20" s="18"/>
      <c r="T20" s="18"/>
      <c r="U20" s="18"/>
      <c r="V20" s="18"/>
    </row>
    <row r="21" spans="1:22" ht="26.1" customHeight="1">
      <c r="A21" s="46"/>
      <c r="B21" s="32" t="s">
        <v>17</v>
      </c>
      <c r="C21" s="23">
        <f t="shared" si="1"/>
        <v>176889</v>
      </c>
      <c r="D21" s="38">
        <f>SUM('[1]5'!$BO$47)</f>
        <v>67384</v>
      </c>
      <c r="E21" s="38">
        <f t="shared" si="2"/>
        <v>109505</v>
      </c>
      <c r="F21" s="38">
        <f>SUM('[1]5'!$BR$46)</f>
        <v>86224</v>
      </c>
      <c r="G21" s="3">
        <f>SUM('[1]5'!$BW$46)</f>
        <v>23281</v>
      </c>
      <c r="H21" s="3">
        <f>SUM('[3]5'!$CJ$20)</f>
        <v>5531</v>
      </c>
      <c r="I21" s="35">
        <f>SUM([2]الشارقة!AT43)</f>
        <v>278</v>
      </c>
      <c r="J21" s="1">
        <v>0</v>
      </c>
      <c r="K21" s="1">
        <v>0</v>
      </c>
      <c r="L21" s="36">
        <f>SUM([2]الشارقة!AQ43)</f>
        <v>43350</v>
      </c>
      <c r="M21" s="35">
        <f>SUM([2]الشارقة!AN43)</f>
        <v>7992</v>
      </c>
      <c r="N21" s="35">
        <v>166</v>
      </c>
      <c r="R21" s="18"/>
      <c r="S21" s="18"/>
      <c r="T21" s="18"/>
      <c r="U21" s="18"/>
      <c r="V21" s="18"/>
    </row>
    <row r="22" spans="1:22" ht="30" customHeight="1">
      <c r="A22" s="46"/>
      <c r="B22" s="32" t="s">
        <v>18</v>
      </c>
      <c r="C22" s="23">
        <f t="shared" si="1"/>
        <v>51957</v>
      </c>
      <c r="D22" s="38">
        <f>SUM('[1]5'!$CE$47)</f>
        <v>32041</v>
      </c>
      <c r="E22" s="38">
        <f t="shared" si="2"/>
        <v>19916</v>
      </c>
      <c r="F22" s="38">
        <f>SUM('[1]5'!$CH$46)</f>
        <v>13894</v>
      </c>
      <c r="G22" s="1">
        <f>SUM('[1]5'!$CM$46)</f>
        <v>6022</v>
      </c>
      <c r="H22" s="3">
        <f>SUM('[3]5'!$DE$20)</f>
        <v>2051</v>
      </c>
      <c r="I22" s="35">
        <f>SUM([2]الشارقة!BC43)</f>
        <v>44</v>
      </c>
      <c r="J22" s="1">
        <v>28</v>
      </c>
      <c r="K22" s="1">
        <f>SUM([4]الشارقة!$BS$26)</f>
        <v>2335</v>
      </c>
      <c r="L22" s="36">
        <f>SUM([2]الشارقة!AZ43)</f>
        <v>24058</v>
      </c>
      <c r="M22" s="35">
        <f>SUM([2]الشارقة!AW43)</f>
        <v>5924</v>
      </c>
      <c r="N22" s="35">
        <v>135</v>
      </c>
      <c r="R22" s="18"/>
      <c r="S22" s="18"/>
      <c r="T22" s="18"/>
      <c r="U22" s="18"/>
      <c r="V22" s="18"/>
    </row>
    <row r="23" spans="1:22" ht="30" customHeight="1">
      <c r="A23" s="46"/>
      <c r="B23" s="22" t="s">
        <v>11</v>
      </c>
      <c r="C23" s="25">
        <f t="shared" ref="C23:F23" si="3">SUM(C17:C22)</f>
        <v>607546</v>
      </c>
      <c r="D23" s="25">
        <f t="shared" si="3"/>
        <v>277750</v>
      </c>
      <c r="E23" s="25">
        <f t="shared" si="3"/>
        <v>329796</v>
      </c>
      <c r="F23" s="25">
        <f t="shared" si="3"/>
        <v>233242</v>
      </c>
      <c r="G23" s="25">
        <f>SUM(G17:G22)</f>
        <v>96554</v>
      </c>
      <c r="H23" s="27">
        <f>SUM(H17+H18+H19+H20+H21+H22)</f>
        <v>11690</v>
      </c>
      <c r="I23" s="25">
        <f t="shared" ref="I23:N23" si="4">SUM(I17:I22)</f>
        <v>515</v>
      </c>
      <c r="J23" s="25">
        <f t="shared" si="4"/>
        <v>42</v>
      </c>
      <c r="K23" s="25">
        <f t="shared" si="4"/>
        <v>3894</v>
      </c>
      <c r="L23" s="26">
        <f t="shared" si="4"/>
        <v>140247</v>
      </c>
      <c r="M23" s="25">
        <f t="shared" si="4"/>
        <v>33474</v>
      </c>
      <c r="N23" s="25">
        <f t="shared" si="4"/>
        <v>665</v>
      </c>
      <c r="R23" s="18"/>
      <c r="S23" s="18"/>
      <c r="T23" s="18"/>
      <c r="U23" s="18"/>
      <c r="V23" s="18"/>
    </row>
    <row r="24" spans="1:22" ht="31.5" customHeight="1">
      <c r="A24" s="46" t="s">
        <v>19</v>
      </c>
      <c r="B24" s="37" t="s">
        <v>20</v>
      </c>
      <c r="C24" s="23">
        <f>SUM(D24:E24)</f>
        <v>100543</v>
      </c>
      <c r="D24" s="38">
        <f>SUM('[1]7'!$C$47)</f>
        <v>41020</v>
      </c>
      <c r="E24" s="38">
        <f>SUM(F24:G24)</f>
        <v>59523</v>
      </c>
      <c r="F24" s="38">
        <f>SUM('[1]7'!$F$46)</f>
        <v>42894</v>
      </c>
      <c r="G24" s="4">
        <f>SUM('[1]7'!$K$46)</f>
        <v>16629</v>
      </c>
      <c r="H24" s="39">
        <v>905</v>
      </c>
      <c r="I24" s="36">
        <f>SUM('[2]ام القيوين'!H43)</f>
        <v>38</v>
      </c>
      <c r="J24" s="39">
        <v>5</v>
      </c>
      <c r="K24" s="39">
        <v>297</v>
      </c>
      <c r="L24" s="36">
        <f>SUM('[2]ام القيوين'!E43)</f>
        <v>17200</v>
      </c>
      <c r="M24" s="36">
        <f>SUM('[2]ام القيوين'!B43)</f>
        <v>3635</v>
      </c>
      <c r="N24" s="35">
        <v>128</v>
      </c>
      <c r="R24" s="18"/>
      <c r="S24" s="18"/>
      <c r="T24" s="18"/>
      <c r="U24" s="18"/>
      <c r="V24" s="18"/>
    </row>
    <row r="25" spans="1:22" ht="42" customHeight="1">
      <c r="A25" s="46"/>
      <c r="B25" s="22" t="s">
        <v>11</v>
      </c>
      <c r="C25" s="23">
        <f t="shared" ref="C25:N25" si="5">SUM(C24)</f>
        <v>100543</v>
      </c>
      <c r="D25" s="23">
        <f t="shared" si="5"/>
        <v>41020</v>
      </c>
      <c r="E25" s="31">
        <f t="shared" si="5"/>
        <v>59523</v>
      </c>
      <c r="F25" s="31">
        <f t="shared" si="5"/>
        <v>42894</v>
      </c>
      <c r="G25" s="31">
        <f t="shared" si="5"/>
        <v>16629</v>
      </c>
      <c r="H25" s="26">
        <f>SUM(H24)</f>
        <v>905</v>
      </c>
      <c r="I25" s="26">
        <f t="shared" si="5"/>
        <v>38</v>
      </c>
      <c r="J25" s="26">
        <f t="shared" si="5"/>
        <v>5</v>
      </c>
      <c r="K25" s="26">
        <f t="shared" si="5"/>
        <v>297</v>
      </c>
      <c r="L25" s="26">
        <f t="shared" si="5"/>
        <v>17200</v>
      </c>
      <c r="M25" s="26">
        <f t="shared" si="5"/>
        <v>3635</v>
      </c>
      <c r="N25" s="26">
        <f t="shared" si="5"/>
        <v>128</v>
      </c>
      <c r="R25" s="18"/>
      <c r="S25" s="18"/>
      <c r="T25" s="18"/>
      <c r="U25" s="18"/>
      <c r="V25" s="18"/>
    </row>
    <row r="26" spans="1:22" ht="30.75" customHeight="1">
      <c r="A26" s="46" t="s">
        <v>21</v>
      </c>
      <c r="B26" s="37" t="s">
        <v>22</v>
      </c>
      <c r="C26" s="23">
        <f>SUM(D26:E26)</f>
        <v>154389</v>
      </c>
      <c r="D26" s="38">
        <f>SUM('[1]8'!$C$47)</f>
        <v>84644</v>
      </c>
      <c r="E26" s="38">
        <f>SUM(F26:G26)</f>
        <v>69745</v>
      </c>
      <c r="F26" s="38">
        <f>SUM('[1]8'!$F$46)</f>
        <v>46535</v>
      </c>
      <c r="G26" s="1">
        <f>SUM('[1]8'!$K$46)</f>
        <v>23210</v>
      </c>
      <c r="H26" s="39">
        <f>SUM('[5]8'!$C$20)</f>
        <v>5686</v>
      </c>
      <c r="I26" s="36">
        <f>SUM('[2]راس الخيمة'!H43)</f>
        <v>40</v>
      </c>
      <c r="J26" s="39">
        <v>14</v>
      </c>
      <c r="K26" s="39">
        <v>1765</v>
      </c>
      <c r="L26" s="36">
        <f>SUM('[2]راس الخيمة'!E43)</f>
        <v>37922</v>
      </c>
      <c r="M26" s="36">
        <f>SUM('[2]راس الخيمة'!B43)</f>
        <v>10718</v>
      </c>
      <c r="N26" s="35">
        <v>125</v>
      </c>
      <c r="R26" s="18"/>
      <c r="S26" s="18"/>
      <c r="T26" s="18"/>
      <c r="U26" s="18"/>
      <c r="V26" s="18"/>
    </row>
    <row r="27" spans="1:22" ht="26.1" customHeight="1">
      <c r="A27" s="46"/>
      <c r="B27" s="37" t="s">
        <v>23</v>
      </c>
      <c r="C27" s="23">
        <f>SUM(D27:E27)</f>
        <v>73471</v>
      </c>
      <c r="D27" s="38">
        <f>SUM('[1]8'!$S$47)</f>
        <v>22458</v>
      </c>
      <c r="E27" s="38">
        <f>SUM(F27:G27)</f>
        <v>51013</v>
      </c>
      <c r="F27" s="38">
        <f>SUM('[1]8'!$V$46)</f>
        <v>14832</v>
      </c>
      <c r="G27" s="1">
        <f>SUM('[1]8'!$AA$46)</f>
        <v>36181</v>
      </c>
      <c r="H27" s="39">
        <v>0</v>
      </c>
      <c r="I27" s="36">
        <f>SUM('[2]راس الخيمة'!Q43)</f>
        <v>0</v>
      </c>
      <c r="J27" s="39">
        <v>0</v>
      </c>
      <c r="K27" s="39">
        <v>0</v>
      </c>
      <c r="L27" s="40">
        <f>SUM('[2]راس الخيمة'!N43)</f>
        <v>3602</v>
      </c>
      <c r="M27" s="36">
        <f>SUM('[2]راس الخيمة'!K43)</f>
        <v>905</v>
      </c>
      <c r="N27" s="35">
        <v>32</v>
      </c>
      <c r="R27" s="18"/>
      <c r="S27" s="18"/>
      <c r="T27" s="18"/>
      <c r="U27" s="18"/>
      <c r="V27" s="18"/>
    </row>
    <row r="28" spans="1:22" ht="30" customHeight="1">
      <c r="A28" s="46"/>
      <c r="B28" s="37" t="s">
        <v>24</v>
      </c>
      <c r="C28" s="23">
        <f>SUM(D28:E28)</f>
        <v>113941</v>
      </c>
      <c r="D28" s="38">
        <f>SUM('[1]8'!$AY$47)</f>
        <v>53230</v>
      </c>
      <c r="E28" s="38">
        <f>SUM(F28:G28)</f>
        <v>60711</v>
      </c>
      <c r="F28" s="38">
        <f>SUM('[1]8'!$BB$46)</f>
        <v>53260</v>
      </c>
      <c r="G28" s="1">
        <f>SUM('[1]8'!$BG$46)</f>
        <v>7451</v>
      </c>
      <c r="H28" s="39">
        <v>0</v>
      </c>
      <c r="I28" s="36">
        <f>SUM('[2]راس الخيمة'!AI43)</f>
        <v>100</v>
      </c>
      <c r="J28" s="39">
        <v>0</v>
      </c>
      <c r="K28" s="39">
        <v>0</v>
      </c>
      <c r="L28" s="36">
        <f>SUM('[2]راس الخيمة'!AF43)</f>
        <v>26238</v>
      </c>
      <c r="M28" s="36">
        <f>SUM('[2]راس الخيمة'!AC43)</f>
        <v>4843</v>
      </c>
      <c r="N28" s="35">
        <v>106</v>
      </c>
      <c r="R28" s="18"/>
      <c r="S28" s="18"/>
      <c r="T28" s="18"/>
      <c r="U28" s="18"/>
      <c r="V28" s="18"/>
    </row>
    <row r="29" spans="1:22" ht="33" customHeight="1">
      <c r="A29" s="46"/>
      <c r="B29" s="32" t="s">
        <v>25</v>
      </c>
      <c r="C29" s="23">
        <f>SUM(D29:E29)</f>
        <v>10831</v>
      </c>
      <c r="D29" s="38">
        <v>0</v>
      </c>
      <c r="E29" s="38">
        <f>SUM(F29:G29)</f>
        <v>10831</v>
      </c>
      <c r="F29" s="38">
        <f>SUM('[1]8'!$AL$46)</f>
        <v>10255</v>
      </c>
      <c r="G29" s="41">
        <f>SUM('[1]8'!$AQ$46)</f>
        <v>576</v>
      </c>
      <c r="H29" s="39">
        <v>0</v>
      </c>
      <c r="I29" s="36">
        <f>SUM('[2]راس الخيمة'!Z43)</f>
        <v>5</v>
      </c>
      <c r="J29" s="39">
        <v>0</v>
      </c>
      <c r="K29" s="39">
        <v>0</v>
      </c>
      <c r="L29" s="39">
        <f>SUM('[2]راس الخيمة'!W43)</f>
        <v>19917</v>
      </c>
      <c r="M29" s="42">
        <f>SUM('[2]راس الخيمة'!T43)</f>
        <v>712</v>
      </c>
      <c r="N29" s="35">
        <v>120</v>
      </c>
      <c r="R29" s="18"/>
      <c r="S29" s="18"/>
      <c r="T29" s="18"/>
      <c r="U29" s="18"/>
      <c r="V29" s="18"/>
    </row>
    <row r="30" spans="1:22" ht="35.25" customHeight="1">
      <c r="A30" s="46"/>
      <c r="B30" s="32" t="s">
        <v>26</v>
      </c>
      <c r="C30" s="23">
        <f>SUM(D30:E30)</f>
        <v>13668</v>
      </c>
      <c r="D30" s="38">
        <f>SUM('[1]8'!$BO$47)</f>
        <v>2034</v>
      </c>
      <c r="E30" s="38">
        <f>SUM(F30:G30)</f>
        <v>11634</v>
      </c>
      <c r="F30" s="38">
        <f>SUM('[1]8'!$BR$46)</f>
        <v>6896</v>
      </c>
      <c r="G30" s="1">
        <f>SUM('[1]8'!$BW$46)</f>
        <v>4738</v>
      </c>
      <c r="H30" s="39">
        <f>SUM('[5]8'!$BN$20)</f>
        <v>301</v>
      </c>
      <c r="I30" s="36">
        <f>SUM('[2]راس الخيمة'!AR43)</f>
        <v>12</v>
      </c>
      <c r="J30" s="39">
        <v>5</v>
      </c>
      <c r="K30" s="39">
        <v>975</v>
      </c>
      <c r="L30" s="39">
        <f>SUM('[2]راس الخيمة'!AO43)</f>
        <v>4548</v>
      </c>
      <c r="M30" s="39">
        <f>SUM('[2]راس الخيمة'!AL43)</f>
        <v>1574</v>
      </c>
      <c r="N30" s="35">
        <v>87</v>
      </c>
      <c r="R30" s="18"/>
      <c r="S30" s="18"/>
      <c r="T30" s="18"/>
      <c r="U30" s="18"/>
      <c r="V30" s="18"/>
    </row>
    <row r="31" spans="1:22" ht="31.5" customHeight="1">
      <c r="A31" s="46"/>
      <c r="B31" s="22" t="s">
        <v>11</v>
      </c>
      <c r="C31" s="24">
        <f t="shared" ref="C31:G31" si="6">SUM(C26:C30)</f>
        <v>366300</v>
      </c>
      <c r="D31" s="24">
        <f t="shared" si="6"/>
        <v>162366</v>
      </c>
      <c r="E31" s="25">
        <f t="shared" si="6"/>
        <v>203934</v>
      </c>
      <c r="F31" s="25">
        <f t="shared" si="6"/>
        <v>131778</v>
      </c>
      <c r="G31" s="25">
        <f t="shared" si="6"/>
        <v>72156</v>
      </c>
      <c r="H31" s="25">
        <f>SUM(H26:H30)</f>
        <v>5987</v>
      </c>
      <c r="I31" s="25">
        <f t="shared" ref="I31:N31" si="7">SUM(I26:I30)</f>
        <v>157</v>
      </c>
      <c r="J31" s="25">
        <f t="shared" si="7"/>
        <v>19</v>
      </c>
      <c r="K31" s="25">
        <f t="shared" si="7"/>
        <v>2740</v>
      </c>
      <c r="L31" s="28">
        <f t="shared" si="7"/>
        <v>92227</v>
      </c>
      <c r="M31" s="25">
        <f t="shared" si="7"/>
        <v>18752</v>
      </c>
      <c r="N31" s="25">
        <f t="shared" si="7"/>
        <v>470</v>
      </c>
      <c r="R31" s="18"/>
      <c r="S31" s="18"/>
      <c r="T31" s="18"/>
      <c r="U31" s="18"/>
      <c r="V31" s="18"/>
    </row>
    <row r="32" spans="1:22" ht="30" customHeight="1">
      <c r="A32" s="47" t="s">
        <v>27</v>
      </c>
      <c r="B32" s="37" t="s">
        <v>28</v>
      </c>
      <c r="C32" s="23">
        <f>SUM(D32:E32)</f>
        <v>155167</v>
      </c>
      <c r="D32" s="38">
        <f>SUM('[1]9'!$C$47)</f>
        <v>39903</v>
      </c>
      <c r="E32" s="38">
        <f>SUM(F32:G32)</f>
        <v>115264</v>
      </c>
      <c r="F32" s="38">
        <f>SUM('[1]9'!$F$46)</f>
        <v>67575</v>
      </c>
      <c r="G32" s="4">
        <f>SUM('[1]9'!$K$46)</f>
        <v>47689</v>
      </c>
      <c r="H32" s="39">
        <f>SUM('[5]9'!$C$20)</f>
        <v>3393</v>
      </c>
      <c r="I32" s="36">
        <f>SUM([2]الفجيرة!Q43)</f>
        <v>70</v>
      </c>
      <c r="J32" s="39">
        <v>8</v>
      </c>
      <c r="K32" s="39">
        <v>1635</v>
      </c>
      <c r="L32" s="36">
        <f>SUM([2]الفجيرة!N43)</f>
        <v>45004</v>
      </c>
      <c r="M32" s="36">
        <f>SUM([2]الفجيرة!K43)</f>
        <v>11644</v>
      </c>
      <c r="N32" s="35">
        <v>219</v>
      </c>
      <c r="R32" s="18"/>
      <c r="S32" s="18"/>
      <c r="T32" s="18"/>
      <c r="U32" s="18"/>
      <c r="V32" s="18"/>
    </row>
    <row r="33" spans="1:22" ht="30" customHeight="1">
      <c r="A33" s="47"/>
      <c r="B33" s="37" t="s">
        <v>29</v>
      </c>
      <c r="C33" s="23">
        <f>SUM(D33:E33)</f>
        <v>148697</v>
      </c>
      <c r="D33" s="38">
        <f>SUM('[1]9'!$S$47)</f>
        <v>75390</v>
      </c>
      <c r="E33" s="38">
        <f>SUM(F33:G33)</f>
        <v>73307</v>
      </c>
      <c r="F33" s="38">
        <f>SUM('[1]9'!$V$46)</f>
        <v>70129</v>
      </c>
      <c r="G33" s="1">
        <f>SUM('[1]9'!$AA$46)</f>
        <v>3178</v>
      </c>
      <c r="H33" s="39">
        <f>SUM('[5]9'!$X$20)</f>
        <v>832</v>
      </c>
      <c r="I33" s="36">
        <f>SUM([2]الفجيرة!H43)</f>
        <v>31</v>
      </c>
      <c r="J33" s="39">
        <v>3</v>
      </c>
      <c r="K33" s="39">
        <v>833</v>
      </c>
      <c r="L33" s="36">
        <f>SUM([2]الفجيرة!E43)</f>
        <v>21604</v>
      </c>
      <c r="M33" s="36">
        <f>SUM([2]الفجيرة!B43)</f>
        <v>5441</v>
      </c>
      <c r="N33" s="35">
        <v>91</v>
      </c>
      <c r="R33" s="18"/>
      <c r="S33" s="18"/>
      <c r="T33" s="18"/>
      <c r="U33" s="18"/>
      <c r="V33" s="18"/>
    </row>
    <row r="34" spans="1:22" ht="30.75" customHeight="1">
      <c r="A34" s="47"/>
      <c r="B34" s="37" t="s">
        <v>30</v>
      </c>
      <c r="C34" s="23">
        <f>SUM(D34:E34)</f>
        <v>37517</v>
      </c>
      <c r="D34" s="38">
        <f>SUM('[1]9'!$AI$47)</f>
        <v>16236</v>
      </c>
      <c r="E34" s="38">
        <f>SUM(F34:G34)</f>
        <v>21281</v>
      </c>
      <c r="F34" s="38">
        <f>SUM('[1]9'!$AL$46)</f>
        <v>7100</v>
      </c>
      <c r="G34" s="1">
        <f>SUM('[1]9'!$AQ$46)</f>
        <v>14181</v>
      </c>
      <c r="H34" s="39">
        <v>0</v>
      </c>
      <c r="I34" s="36">
        <f>SUM([2]الفجيرة!Z43)</f>
        <v>0</v>
      </c>
      <c r="J34" s="39">
        <v>0</v>
      </c>
      <c r="K34" s="39">
        <v>0</v>
      </c>
      <c r="L34" s="36">
        <f>SUM([2]الفجيرة!W43)</f>
        <v>1949</v>
      </c>
      <c r="M34" s="36">
        <f>SUM([2]الفجيرة!T43)</f>
        <v>790</v>
      </c>
      <c r="N34" s="35">
        <v>24</v>
      </c>
      <c r="R34" s="18"/>
      <c r="S34" s="18"/>
      <c r="T34" s="18"/>
      <c r="U34" s="18"/>
      <c r="V34" s="18"/>
    </row>
    <row r="35" spans="1:22" ht="26.1" customHeight="1">
      <c r="A35" s="47"/>
      <c r="B35" s="22" t="s">
        <v>11</v>
      </c>
      <c r="C35" s="23">
        <f t="shared" ref="C35:N35" si="8">SUM(C32:C34)</f>
        <v>341381</v>
      </c>
      <c r="D35" s="23">
        <f>SUM(D32:D34)</f>
        <v>131529</v>
      </c>
      <c r="E35" s="24">
        <f>SUM(E32:E34)</f>
        <v>209852</v>
      </c>
      <c r="F35" s="24">
        <f>SUM(F32:F34)</f>
        <v>144804</v>
      </c>
      <c r="G35" s="24">
        <f>SUM(G32:G34)</f>
        <v>65048</v>
      </c>
      <c r="H35" s="26">
        <v>4225</v>
      </c>
      <c r="I35" s="26">
        <f t="shared" si="8"/>
        <v>101</v>
      </c>
      <c r="J35" s="26">
        <f>SUM(J32:J34)</f>
        <v>11</v>
      </c>
      <c r="K35" s="26">
        <f t="shared" si="8"/>
        <v>2468</v>
      </c>
      <c r="L35" s="26">
        <f t="shared" si="8"/>
        <v>68557</v>
      </c>
      <c r="M35" s="26">
        <f t="shared" si="8"/>
        <v>17875</v>
      </c>
      <c r="N35" s="25">
        <f t="shared" si="8"/>
        <v>334</v>
      </c>
      <c r="R35" s="18"/>
      <c r="S35" s="18"/>
      <c r="T35" s="18"/>
      <c r="U35" s="18"/>
      <c r="V35" s="18"/>
    </row>
    <row r="36" spans="1:22" ht="26.1" customHeight="1">
      <c r="A36" s="48" t="s">
        <v>11</v>
      </c>
      <c r="B36" s="48"/>
      <c r="C36" s="29">
        <f t="shared" ref="C36:M36" si="9">SUM(C16+C23+C25+C31+C35)</f>
        <v>1503728</v>
      </c>
      <c r="D36" s="23">
        <f t="shared" si="9"/>
        <v>641332</v>
      </c>
      <c r="E36" s="24">
        <f t="shared" si="9"/>
        <v>862396</v>
      </c>
      <c r="F36" s="24">
        <f t="shared" si="9"/>
        <v>601345</v>
      </c>
      <c r="G36" s="24">
        <f t="shared" si="9"/>
        <v>261051</v>
      </c>
      <c r="H36" s="26">
        <v>24247</v>
      </c>
      <c r="I36" s="26">
        <f t="shared" si="9"/>
        <v>852</v>
      </c>
      <c r="J36" s="26">
        <f t="shared" si="9"/>
        <v>81</v>
      </c>
      <c r="K36" s="26">
        <f t="shared" si="9"/>
        <v>9816</v>
      </c>
      <c r="L36" s="30">
        <f t="shared" si="9"/>
        <v>365878</v>
      </c>
      <c r="M36" s="26">
        <f t="shared" si="9"/>
        <v>79639</v>
      </c>
      <c r="N36" s="26">
        <f>SUM(N16+N23+N25+N31+N35)</f>
        <v>1849</v>
      </c>
      <c r="R36" s="18"/>
      <c r="S36" s="19"/>
      <c r="T36" s="18"/>
      <c r="U36" s="18"/>
      <c r="V36" s="18"/>
    </row>
    <row r="37" spans="1:22" ht="26.1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22" ht="28.5" customHeight="1">
      <c r="A38" s="7"/>
      <c r="B38" s="8"/>
      <c r="C38" s="8"/>
      <c r="D38" s="9"/>
      <c r="E38" s="9"/>
      <c r="F38" s="9"/>
      <c r="G38" s="8"/>
      <c r="H38" s="8"/>
      <c r="I38" s="7"/>
      <c r="J38" s="7"/>
      <c r="K38" s="7"/>
      <c r="L38" s="7"/>
      <c r="M38" s="7"/>
      <c r="N38" s="7"/>
    </row>
    <row r="39" spans="1:22" ht="30.75" customHeight="1">
      <c r="A39" s="10"/>
      <c r="B39" s="43"/>
      <c r="C39" s="44"/>
      <c r="D39" s="43"/>
      <c r="E39" s="43"/>
      <c r="F39" s="43"/>
      <c r="G39" s="43"/>
      <c r="H39" s="45"/>
      <c r="I39" s="10"/>
      <c r="J39" s="10"/>
      <c r="K39" s="10"/>
      <c r="L39" s="10"/>
      <c r="M39" s="10"/>
      <c r="N39" s="10"/>
    </row>
    <row r="40" spans="1:22" ht="26.1" customHeight="1">
      <c r="B40" s="43"/>
      <c r="C40" s="11"/>
      <c r="D40" s="11"/>
      <c r="E40" s="11"/>
      <c r="F40" s="11"/>
      <c r="G40" s="11"/>
      <c r="H40" s="45"/>
    </row>
    <row r="41" spans="1:22" ht="26.1" customHeight="1">
      <c r="B41" s="13"/>
      <c r="C41" s="14"/>
      <c r="D41" s="14"/>
      <c r="E41" s="14"/>
      <c r="F41" s="14"/>
      <c r="G41" s="14"/>
      <c r="H41" s="14"/>
    </row>
    <row r="42" spans="1:22" ht="26.1" customHeight="1">
      <c r="B42" s="13"/>
      <c r="C42" s="14"/>
      <c r="D42" s="14"/>
      <c r="E42" s="14"/>
      <c r="F42" s="14"/>
      <c r="G42" s="14"/>
      <c r="H42" s="14"/>
    </row>
    <row r="43" spans="1:22" ht="18" customHeight="1">
      <c r="B43" s="13"/>
      <c r="C43" s="14"/>
      <c r="D43" s="14"/>
      <c r="E43" s="14"/>
      <c r="F43" s="14"/>
      <c r="G43" s="14"/>
      <c r="H43" s="14"/>
    </row>
    <row r="44" spans="1:22" ht="18" customHeight="1">
      <c r="B44" s="13"/>
      <c r="C44" s="14"/>
      <c r="D44" s="14"/>
      <c r="E44" s="14"/>
      <c r="F44" s="14"/>
      <c r="G44" s="14"/>
      <c r="H44" s="14"/>
    </row>
    <row r="45" spans="1:22" ht="18" customHeight="1">
      <c r="B45" s="13"/>
      <c r="C45" s="14"/>
      <c r="D45" s="14"/>
      <c r="E45" s="14"/>
      <c r="F45" s="14"/>
      <c r="G45" s="14"/>
      <c r="H45" s="14"/>
    </row>
    <row r="46" spans="1:22" ht="18" customHeight="1">
      <c r="B46" s="13"/>
      <c r="C46" s="14"/>
      <c r="D46" s="14"/>
      <c r="E46" s="14"/>
      <c r="F46" s="14"/>
      <c r="G46" s="14"/>
      <c r="H46" s="14"/>
    </row>
    <row r="47" spans="1:22" ht="18" customHeight="1">
      <c r="B47" s="13"/>
      <c r="C47" s="14"/>
      <c r="D47" s="14"/>
      <c r="E47" s="14"/>
      <c r="F47" s="14"/>
      <c r="G47" s="14"/>
      <c r="H47" s="14"/>
    </row>
    <row r="48" spans="1:22" ht="18" customHeight="1">
      <c r="B48" s="13"/>
      <c r="C48" s="14"/>
      <c r="D48" s="14"/>
      <c r="E48" s="14"/>
      <c r="F48" s="14"/>
      <c r="G48" s="14"/>
      <c r="H48" s="14"/>
    </row>
    <row r="49" spans="2:12" ht="20.25" customHeight="1">
      <c r="B49" s="13"/>
      <c r="C49" s="14"/>
      <c r="D49" s="14"/>
      <c r="E49" s="14"/>
      <c r="F49" s="14"/>
      <c r="G49" s="14"/>
      <c r="H49" s="14"/>
    </row>
    <row r="50" spans="2:12" ht="20.25" customHeight="1">
      <c r="B50" s="13"/>
      <c r="C50" s="14"/>
      <c r="D50" s="14"/>
      <c r="E50" s="14"/>
      <c r="F50" s="14"/>
      <c r="G50" s="14"/>
      <c r="H50" s="14"/>
    </row>
    <row r="51" spans="2:12" ht="18" customHeight="1">
      <c r="B51" s="13"/>
      <c r="C51" s="14"/>
      <c r="D51" s="14"/>
      <c r="E51" s="14"/>
      <c r="F51" s="14"/>
      <c r="G51" s="14"/>
      <c r="H51" s="14"/>
    </row>
    <row r="52" spans="2:12" ht="18" customHeight="1">
      <c r="B52" s="13"/>
      <c r="C52" s="14"/>
      <c r="D52" s="14"/>
      <c r="E52" s="14"/>
      <c r="F52" s="14"/>
      <c r="G52" s="14"/>
      <c r="H52" s="14"/>
    </row>
    <row r="53" spans="2:12" ht="18" customHeight="1">
      <c r="B53" s="13"/>
      <c r="C53" s="14"/>
      <c r="D53" s="14"/>
      <c r="E53" s="14"/>
      <c r="F53" s="14"/>
      <c r="G53" s="14"/>
      <c r="H53" s="14"/>
    </row>
    <row r="54" spans="2:12" ht="18" customHeight="1">
      <c r="B54" s="15"/>
      <c r="C54" s="15"/>
      <c r="D54" s="15"/>
      <c r="E54" s="15"/>
      <c r="F54" s="15"/>
      <c r="G54" s="15"/>
      <c r="H54" s="15"/>
    </row>
    <row r="55" spans="2:12" ht="23.25" customHeight="1">
      <c r="L55" s="5"/>
    </row>
    <row r="56" spans="2:12" ht="24" customHeight="1">
      <c r="L56" s="5"/>
    </row>
    <row r="57" spans="2:12" ht="18" customHeight="1">
      <c r="L57" s="5"/>
    </row>
    <row r="58" spans="2:12" ht="18" customHeight="1">
      <c r="L58" s="5"/>
    </row>
    <row r="59" spans="2:12" ht="18" customHeight="1">
      <c r="L59" s="5"/>
    </row>
    <row r="60" spans="2:12" ht="18" customHeight="1">
      <c r="L60" s="5"/>
    </row>
    <row r="61" spans="2:12" ht="18" customHeight="1">
      <c r="L61" s="5"/>
    </row>
    <row r="62" spans="2:12" ht="18" customHeight="1">
      <c r="L62" s="5"/>
    </row>
    <row r="63" spans="2:12" ht="18" customHeight="1">
      <c r="L63" s="5"/>
    </row>
    <row r="64" spans="2:12" ht="18" customHeight="1">
      <c r="L64" s="5"/>
    </row>
    <row r="65" spans="12:12" ht="18" customHeight="1">
      <c r="L65" s="5"/>
    </row>
    <row r="66" spans="12:12" ht="18" customHeight="1">
      <c r="L66" s="5"/>
    </row>
    <row r="67" spans="12:12" ht="18" customHeight="1">
      <c r="L67" s="5"/>
    </row>
    <row r="68" spans="12:12" ht="18" customHeight="1">
      <c r="L68" s="5"/>
    </row>
    <row r="69" spans="12:12" ht="18" customHeight="1">
      <c r="L69" s="5"/>
    </row>
    <row r="70" spans="12:12" ht="18" customHeight="1">
      <c r="L70" s="5"/>
    </row>
    <row r="71" spans="12:12" ht="18" customHeight="1">
      <c r="L71" s="5"/>
    </row>
    <row r="72" spans="12:12" ht="18" customHeight="1">
      <c r="L72" s="5"/>
    </row>
    <row r="73" spans="12:12" ht="18" customHeight="1">
      <c r="L73" s="5"/>
    </row>
    <row r="74" spans="12:12" ht="18" customHeight="1">
      <c r="L74" s="5"/>
    </row>
    <row r="75" spans="12:12" ht="18" customHeight="1">
      <c r="L75" s="5"/>
    </row>
    <row r="76" spans="12:12" ht="18" customHeight="1">
      <c r="L76" s="5"/>
    </row>
    <row r="77" spans="12:12" ht="18" customHeight="1">
      <c r="L77" s="5"/>
    </row>
    <row r="78" spans="12:12" ht="18" customHeight="1">
      <c r="L78" s="5"/>
    </row>
    <row r="79" spans="12:12" ht="18" customHeight="1">
      <c r="L79" s="5"/>
    </row>
    <row r="80" spans="12:12" ht="18" customHeight="1">
      <c r="L80" s="5"/>
    </row>
    <row r="81" spans="12:12" ht="18" customHeight="1">
      <c r="L81" s="5"/>
    </row>
    <row r="82" spans="12:12" ht="18" customHeight="1">
      <c r="L82" s="5"/>
    </row>
    <row r="83" spans="12:12" ht="18" customHeight="1">
      <c r="L83" s="5"/>
    </row>
    <row r="84" spans="12:12" ht="18" customHeight="1">
      <c r="L84" s="5"/>
    </row>
    <row r="85" spans="12:12" ht="18" customHeight="1">
      <c r="L85" s="5"/>
    </row>
    <row r="86" spans="12:12" ht="18" customHeight="1">
      <c r="L86" s="5"/>
    </row>
    <row r="87" spans="12:12" ht="18" customHeight="1">
      <c r="L87" s="5"/>
    </row>
    <row r="88" spans="12:12" ht="18" customHeight="1">
      <c r="L88" s="5"/>
    </row>
    <row r="89" spans="12:12" ht="18" customHeight="1">
      <c r="L89" s="5"/>
    </row>
    <row r="90" spans="12:12" ht="18" customHeight="1">
      <c r="L90" s="5"/>
    </row>
    <row r="91" spans="12:12" ht="18" customHeight="1">
      <c r="L91" s="5"/>
    </row>
    <row r="92" spans="12:12" ht="18" customHeight="1">
      <c r="L92" s="5"/>
    </row>
    <row r="93" spans="12:12" ht="18" customHeight="1">
      <c r="L93" s="5"/>
    </row>
    <row r="94" spans="12:12" ht="18" customHeight="1">
      <c r="L94" s="5"/>
    </row>
    <row r="95" spans="12:12" ht="18" customHeight="1">
      <c r="L95" s="5"/>
    </row>
    <row r="96" spans="12:12" ht="18" customHeight="1">
      <c r="L96" s="5"/>
    </row>
    <row r="97" spans="12:12" ht="18" customHeight="1">
      <c r="L97" s="5"/>
    </row>
    <row r="98" spans="12:12" ht="18" customHeight="1">
      <c r="L98" s="5"/>
    </row>
    <row r="99" spans="12:12" ht="18" customHeight="1">
      <c r="L99" s="5"/>
    </row>
    <row r="100" spans="12:12" ht="18" customHeight="1">
      <c r="L100" s="5"/>
    </row>
    <row r="101" spans="12:12" ht="18" customHeight="1">
      <c r="L101" s="5"/>
    </row>
    <row r="102" spans="12:12" ht="18" customHeight="1">
      <c r="L102" s="5"/>
    </row>
    <row r="103" spans="12:12" ht="18" customHeight="1">
      <c r="L103" s="5"/>
    </row>
    <row r="104" spans="12:12" ht="18" customHeight="1">
      <c r="L104" s="5"/>
    </row>
    <row r="105" spans="12:12" ht="18" customHeight="1">
      <c r="L105" s="5"/>
    </row>
    <row r="106" spans="12:12" ht="18" customHeight="1">
      <c r="L106" s="5"/>
    </row>
    <row r="107" spans="12:12" ht="18" customHeight="1"/>
    <row r="108" spans="12:12" ht="18" customHeight="1"/>
    <row r="109" spans="12:12" ht="18" customHeight="1"/>
  </sheetData>
  <mergeCells count="27">
    <mergeCell ref="A8:N8"/>
    <mergeCell ref="A1:N7"/>
    <mergeCell ref="A9:N9"/>
    <mergeCell ref="A10:N10"/>
    <mergeCell ref="M11:M13"/>
    <mergeCell ref="N11:N13"/>
    <mergeCell ref="A11:A13"/>
    <mergeCell ref="B11:B13"/>
    <mergeCell ref="C11:G11"/>
    <mergeCell ref="H11:H13"/>
    <mergeCell ref="I11:I13"/>
    <mergeCell ref="E12:G12"/>
    <mergeCell ref="J12:J13"/>
    <mergeCell ref="K12:K13"/>
    <mergeCell ref="J11:K11"/>
    <mergeCell ref="L11:L13"/>
    <mergeCell ref="A14:A16"/>
    <mergeCell ref="A17:A23"/>
    <mergeCell ref="A24:A25"/>
    <mergeCell ref="C12:C13"/>
    <mergeCell ref="D12:D13"/>
    <mergeCell ref="B39:B40"/>
    <mergeCell ref="C39:G39"/>
    <mergeCell ref="H39:H40"/>
    <mergeCell ref="A26:A31"/>
    <mergeCell ref="A32:A35"/>
    <mergeCell ref="A36:B36"/>
  </mergeCells>
  <printOptions horizontalCentered="1"/>
  <pageMargins left="0" right="0" top="0" bottom="0" header="0" footer="0"/>
  <pageSetup paperSize="9" scale="32" fitToHeight="0" orientation="portrait" horizontalDpi="300" verticalDpi="300" r:id="rId1"/>
  <headerFooter alignWithMargins="0">
    <oddFooter>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TWUZXU4UYYY7-944396957-36706</_dlc_DocId>
    <_dlc_DocIdUrl xmlns="a5cd8edf-193d-454e-be79-0a753d5be6e1">
      <Url>http://localhost/_layouts/15/DocIdRedir.aspx?ID=TWUZXU4UYYY7-944396957-36706</Url>
      <Description>TWUZXU4UYYY7-944396957-36706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87DA1EFC-5EEE-4314-A415-F2CBEE5C23E2}"/>
</file>

<file path=customXml/itemProps2.xml><?xml version="1.0" encoding="utf-8"?>
<ds:datastoreItem xmlns:ds="http://schemas.openxmlformats.org/officeDocument/2006/customXml" ds:itemID="{4F56A07E-C34A-4B71-A7C5-DA460E009B03}"/>
</file>

<file path=customXml/itemProps3.xml><?xml version="1.0" encoding="utf-8"?>
<ds:datastoreItem xmlns:ds="http://schemas.openxmlformats.org/officeDocument/2006/customXml" ds:itemID="{350F08D1-C263-44A9-9747-52EE304009DC}"/>
</file>

<file path=customXml/itemProps4.xml><?xml version="1.0" encoding="utf-8"?>
<ds:datastoreItem xmlns:ds="http://schemas.openxmlformats.org/officeDocument/2006/customXml" ds:itemID="{A4A37678-9AE9-4890-A91E-4488185158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81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2020-11-28T09:46:35Z</cp:lastPrinted>
  <dcterms:created xsi:type="dcterms:W3CDTF">2020-11-19T05:35:02Z</dcterms:created>
  <dcterms:modified xsi:type="dcterms:W3CDTF">2020-12-29T06:04:12Z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0887f091-c56d-465c-8ae8-1ac513f15776</vt:lpwstr>
  </property>
</Properties>
</file>