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English\"/>
    </mc:Choice>
  </mc:AlternateContent>
  <bookViews>
    <workbookView xWindow="0" yWindow="0" windowWidth="28800" windowHeight="12990"/>
  </bookViews>
  <sheets>
    <sheet name="Dental Servic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B19" i="1"/>
  <c r="A19" i="1"/>
  <c r="C19" i="1" s="1"/>
  <c r="E18" i="1"/>
  <c r="B18" i="1"/>
  <c r="A18" i="1"/>
  <c r="D18" i="1" s="1"/>
  <c r="E17" i="1"/>
  <c r="B17" i="1"/>
  <c r="A17" i="1"/>
  <c r="C17" i="1" s="1"/>
  <c r="E16" i="1"/>
  <c r="B16" i="1"/>
  <c r="A16" i="1"/>
  <c r="C16" i="1" s="1"/>
  <c r="E15" i="1"/>
  <c r="B15" i="1"/>
  <c r="A15" i="1"/>
  <c r="C15" i="1" s="1"/>
  <c r="E14" i="1"/>
  <c r="B14" i="1"/>
  <c r="A14" i="1"/>
  <c r="D14" i="1" s="1"/>
  <c r="E13" i="1"/>
  <c r="B13" i="1"/>
  <c r="A13" i="1"/>
  <c r="D13" i="1" s="1"/>
  <c r="D17" i="1" l="1"/>
  <c r="D16" i="1"/>
  <c r="C13" i="1"/>
  <c r="D15" i="1"/>
  <c r="D19" i="1"/>
  <c r="C18" i="1"/>
  <c r="C14" i="1"/>
</calcChain>
</file>

<file path=xl/sharedStrings.xml><?xml version="1.0" encoding="utf-8"?>
<sst xmlns="http://schemas.openxmlformats.org/spreadsheetml/2006/main" count="18" uniqueCount="18">
  <si>
    <t xml:space="preserve">DENTAL SERVICES BY MEDICAL DISTRICT  </t>
  </si>
  <si>
    <t xml:space="preserve">                  DATA   </t>
  </si>
  <si>
    <t>NO. OF PATIENTS</t>
  </si>
  <si>
    <t>VISIT PER PATIENT</t>
  </si>
  <si>
    <t>ATTEN  / 100 POP</t>
  </si>
  <si>
    <t>DISTRICT</t>
  </si>
  <si>
    <t>DUBAI</t>
  </si>
  <si>
    <t>SHARJAH</t>
  </si>
  <si>
    <t>AJMAN</t>
  </si>
  <si>
    <t>U .A. Q.</t>
  </si>
  <si>
    <t>R. A. K.</t>
  </si>
  <si>
    <t>FUJEIRA</t>
  </si>
  <si>
    <t>TOTAL</t>
  </si>
  <si>
    <t xml:space="preserve"> POP</t>
  </si>
  <si>
    <t xml:space="preserve"> .ATTEN</t>
  </si>
  <si>
    <t xml:space="preserve"> .PER DR</t>
  </si>
  <si>
    <t>( 50 ) TABLE</t>
  </si>
  <si>
    <t>Statistics &amp; Research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</si>
</sst>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7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readingOrder="2"/>
    </xf>
    <xf numFmtId="0" fontId="3" fillId="0" borderId="0" xfId="0" applyFont="1" applyFill="1" applyBorder="1" applyAlignment="1">
      <alignment horizontal="right" vertical="center" readingOrder="2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11206</xdr:colOff>
      <xdr:row>10</xdr:row>
      <xdr:rowOff>0</xdr:rowOff>
    </xdr:from>
    <xdr:to>
      <xdr:col>6</xdr:col>
      <xdr:colOff>2802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10614022" y="2342029"/>
          <a:ext cx="1369919" cy="100853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40890</xdr:colOff>
      <xdr:row>0</xdr:row>
      <xdr:rowOff>77686</xdr:rowOff>
    </xdr:from>
    <xdr:to>
      <xdr:col>5</xdr:col>
      <xdr:colOff>1072563</xdr:colOff>
      <xdr:row>5</xdr:row>
      <xdr:rowOff>53659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8915723" y="77686"/>
          <a:ext cx="2419602" cy="7924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&#1578;&#1602;&#1575;&#1585;&#1610;&#1585;/&#1585;&#1593;&#1575;&#1610;&#1577;%202018%20-/&#1582;&#1583;&#1605;&#1575;&#1578;%20&#1608;&#1593;&#1604;&#1575;&#1580;&#1575;&#1578;%20&#1575;&#1604;&#1571;&#1587;&#1606;&#1575;&#1606;%20&#1580;&#1583;&#1608;&#1604;33%20&#1608;%2050%20&#1608;51&#1608;53%20&#1608;52(%20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53"/>
      <sheetName val="شكل21"/>
      <sheetName val="جدول 51"/>
      <sheetName val="علاجات الأسنان"/>
      <sheetName val="خدمات طب الأسنان"/>
      <sheetName val="أسنان والعاملون بها جدول 33"/>
      <sheetName val="شكل17"/>
    </sheetNames>
    <sheetDataSet>
      <sheetData sheetId="0"/>
      <sheetData sheetId="1"/>
      <sheetData sheetId="2"/>
      <sheetData sheetId="3">
        <row r="7">
          <cell r="C7">
            <v>534</v>
          </cell>
        </row>
        <row r="16">
          <cell r="M16">
            <v>12531</v>
          </cell>
          <cell r="O16">
            <v>3851</v>
          </cell>
        </row>
        <row r="40">
          <cell r="M40">
            <v>62473</v>
          </cell>
          <cell r="O40">
            <v>17240</v>
          </cell>
        </row>
        <row r="52">
          <cell r="M52">
            <v>16123</v>
          </cell>
          <cell r="O52">
            <v>4930</v>
          </cell>
        </row>
        <row r="58">
          <cell r="M58">
            <v>13020</v>
          </cell>
          <cell r="O58">
            <v>4261</v>
          </cell>
        </row>
        <row r="76">
          <cell r="M76">
            <v>35785</v>
          </cell>
          <cell r="O76">
            <v>14539</v>
          </cell>
        </row>
        <row r="98">
          <cell r="M98">
            <v>41725</v>
          </cell>
          <cell r="O98">
            <v>14837</v>
          </cell>
        </row>
        <row r="99">
          <cell r="M99">
            <v>181657</v>
          </cell>
          <cell r="O99">
            <v>59658</v>
          </cell>
        </row>
      </sheetData>
      <sheetData sheetId="4"/>
      <sheetData sheetId="5">
        <row r="9">
          <cell r="F9">
            <v>23</v>
          </cell>
          <cell r="G9">
            <v>11</v>
          </cell>
          <cell r="J9">
            <v>1596000</v>
          </cell>
        </row>
        <row r="10">
          <cell r="F10">
            <v>36</v>
          </cell>
          <cell r="G10">
            <v>6</v>
          </cell>
          <cell r="J10">
            <v>946000</v>
          </cell>
        </row>
        <row r="11">
          <cell r="F11">
            <v>19</v>
          </cell>
          <cell r="G11">
            <v>1</v>
          </cell>
          <cell r="J11">
            <v>237000</v>
          </cell>
        </row>
        <row r="12">
          <cell r="F12">
            <v>9</v>
          </cell>
          <cell r="G12">
            <v>2</v>
          </cell>
          <cell r="J12">
            <v>53000</v>
          </cell>
        </row>
        <row r="13">
          <cell r="F13">
            <v>30</v>
          </cell>
          <cell r="G13">
            <v>4</v>
          </cell>
          <cell r="J13">
            <v>231000</v>
          </cell>
        </row>
        <row r="14">
          <cell r="F14">
            <v>20</v>
          </cell>
          <cell r="G14">
            <v>4</v>
          </cell>
          <cell r="J14">
            <v>143000</v>
          </cell>
        </row>
        <row r="15">
          <cell r="F15">
            <v>137</v>
          </cell>
          <cell r="G15">
            <v>28</v>
          </cell>
          <cell r="J15">
            <v>3206000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rightToLeft="1" tabSelected="1" zoomScale="70" zoomScaleNormal="70" workbookViewId="0">
      <selection activeCell="A19" sqref="A19"/>
    </sheetView>
  </sheetViews>
  <sheetFormatPr defaultRowHeight="12.75" x14ac:dyDescent="0.2"/>
  <cols>
    <col min="1" max="6" width="20.7109375" style="1" customWidth="1"/>
    <col min="7" max="16384" width="9.140625" style="1"/>
  </cols>
  <sheetData>
    <row r="1" spans="1:6" x14ac:dyDescent="0.2">
      <c r="A1" s="18"/>
      <c r="B1" s="18"/>
      <c r="C1" s="18"/>
      <c r="D1" s="18"/>
      <c r="E1" s="18"/>
      <c r="F1" s="18"/>
    </row>
    <row r="2" spans="1:6" x14ac:dyDescent="0.2">
      <c r="A2" s="18"/>
      <c r="B2" s="18"/>
      <c r="C2" s="18"/>
      <c r="D2" s="18"/>
      <c r="E2" s="18"/>
      <c r="F2" s="18"/>
    </row>
    <row r="3" spans="1:6" x14ac:dyDescent="0.2">
      <c r="A3" s="18"/>
      <c r="B3" s="18"/>
      <c r="C3" s="18"/>
      <c r="D3" s="18"/>
      <c r="E3" s="18"/>
      <c r="F3" s="18"/>
    </row>
    <row r="4" spans="1:6" x14ac:dyDescent="0.2">
      <c r="A4" s="18"/>
      <c r="B4" s="18"/>
      <c r="C4" s="18"/>
      <c r="D4" s="18"/>
      <c r="E4" s="18"/>
      <c r="F4" s="18"/>
    </row>
    <row r="5" spans="1:6" x14ac:dyDescent="0.2">
      <c r="A5" s="18"/>
      <c r="B5" s="18"/>
      <c r="C5" s="18"/>
      <c r="D5" s="18"/>
      <c r="E5" s="18"/>
      <c r="F5" s="18"/>
    </row>
    <row r="6" spans="1:6" x14ac:dyDescent="0.2">
      <c r="A6" s="18"/>
      <c r="B6" s="18"/>
      <c r="C6" s="18"/>
      <c r="D6" s="18"/>
      <c r="E6" s="18"/>
      <c r="F6" s="18"/>
    </row>
    <row r="7" spans="1:6" ht="16.5" customHeight="1" x14ac:dyDescent="0.2">
      <c r="A7" s="18"/>
      <c r="B7" s="18"/>
      <c r="C7" s="18"/>
      <c r="D7" s="18"/>
      <c r="E7" s="18"/>
      <c r="F7" s="18"/>
    </row>
    <row r="8" spans="1:6" s="12" customFormat="1" ht="54.95" customHeight="1" x14ac:dyDescent="0.35">
      <c r="A8" s="17" t="s">
        <v>17</v>
      </c>
      <c r="B8" s="17"/>
      <c r="C8" s="17"/>
      <c r="D8" s="17"/>
      <c r="E8" s="17"/>
      <c r="F8" s="17"/>
    </row>
    <row r="9" spans="1:6" s="13" customFormat="1" ht="20.100000000000001" customHeight="1" x14ac:dyDescent="0.2">
      <c r="A9" s="19" t="s">
        <v>0</v>
      </c>
      <c r="B9" s="20"/>
      <c r="C9" s="20"/>
      <c r="D9" s="20"/>
      <c r="E9" s="20"/>
      <c r="F9" s="21"/>
    </row>
    <row r="10" spans="1:6" s="13" customFormat="1" ht="20.100000000000001" customHeight="1" x14ac:dyDescent="0.2">
      <c r="A10" s="22" t="s">
        <v>16</v>
      </c>
      <c r="B10" s="22"/>
      <c r="C10" s="22"/>
      <c r="D10" s="22"/>
      <c r="E10" s="22"/>
      <c r="F10" s="22"/>
    </row>
    <row r="11" spans="1:6" ht="39.950000000000003" customHeight="1" x14ac:dyDescent="0.2">
      <c r="A11" s="23" t="s">
        <v>2</v>
      </c>
      <c r="B11" s="23" t="s">
        <v>3</v>
      </c>
      <c r="C11" s="23" t="s">
        <v>4</v>
      </c>
      <c r="D11" s="15" t="s">
        <v>15</v>
      </c>
      <c r="E11" s="15"/>
      <c r="F11" s="4" t="s">
        <v>1</v>
      </c>
    </row>
    <row r="12" spans="1:6" ht="39.950000000000003" customHeight="1" x14ac:dyDescent="0.2">
      <c r="A12" s="23"/>
      <c r="B12" s="23"/>
      <c r="C12" s="23"/>
      <c r="D12" s="4" t="s">
        <v>14</v>
      </c>
      <c r="E12" s="4" t="s">
        <v>13</v>
      </c>
      <c r="F12" s="5" t="s">
        <v>5</v>
      </c>
    </row>
    <row r="13" spans="1:6" ht="39.950000000000003" customHeight="1" x14ac:dyDescent="0.2">
      <c r="A13" s="9">
        <f>'[1]علاجات الأسنان'!M16</f>
        <v>12531</v>
      </c>
      <c r="B13" s="10">
        <f>'[1]علاجات الأسنان'!M16/'[1]علاجات الأسنان'!O16</f>
        <v>3.2539600103869124</v>
      </c>
      <c r="C13" s="10">
        <f>A13/'[1]أسنان والعاملون بها جدول 33'!J9*100</f>
        <v>0.7851503759398496</v>
      </c>
      <c r="D13" s="11">
        <f>A13/('[1]أسنان والعاملون بها جدول 33'!G9+'[1]أسنان والعاملون بها جدول 33'!F9)</f>
        <v>368.55882352941177</v>
      </c>
      <c r="E13" s="11">
        <f>'[1]أسنان والعاملون بها جدول 33'!J9/('[1]أسنان والعاملون بها جدول 33'!G9+'[1]أسنان والعاملون بها جدول 33'!F9)</f>
        <v>46941.176470588238</v>
      </c>
      <c r="F13" s="14" t="s">
        <v>6</v>
      </c>
    </row>
    <row r="14" spans="1:6" ht="39.950000000000003" customHeight="1" x14ac:dyDescent="0.2">
      <c r="A14" s="9">
        <f>'[1]علاجات الأسنان'!M40</f>
        <v>62473</v>
      </c>
      <c r="B14" s="10">
        <f>'[1]علاجات الأسنان'!M40/'[1]علاجات الأسنان'!O40</f>
        <v>3.6237238979118329</v>
      </c>
      <c r="C14" s="10">
        <f>A14/'[1]أسنان والعاملون بها جدول 33'!J10*100</f>
        <v>6.6039112050739952</v>
      </c>
      <c r="D14" s="11">
        <f>A14/('[1]أسنان والعاملون بها جدول 33'!G10+'[1]أسنان والعاملون بها جدول 33'!F10)</f>
        <v>1487.452380952381</v>
      </c>
      <c r="E14" s="11">
        <f>'[1]أسنان والعاملون بها جدول 33'!J10/('[1]أسنان والعاملون بها جدول 33'!G10+'[1]أسنان والعاملون بها جدول 33'!F10)</f>
        <v>22523.809523809523</v>
      </c>
      <c r="F14" s="14" t="s">
        <v>7</v>
      </c>
    </row>
    <row r="15" spans="1:6" ht="39.950000000000003" customHeight="1" x14ac:dyDescent="0.2">
      <c r="A15" s="9">
        <f>'[1]علاجات الأسنان'!M52</f>
        <v>16123</v>
      </c>
      <c r="B15" s="10">
        <f>'[1]علاجات الأسنان'!M52/'[1]علاجات الأسنان'!O52</f>
        <v>3.2703853955375255</v>
      </c>
      <c r="C15" s="10">
        <f>A15/'[1]أسنان والعاملون بها جدول 33'!J11*100</f>
        <v>6.8029535864978898</v>
      </c>
      <c r="D15" s="11">
        <f>A15/('[1]أسنان والعاملون بها جدول 33'!G11+'[1]أسنان والعاملون بها جدول 33'!F11)</f>
        <v>806.15</v>
      </c>
      <c r="E15" s="11">
        <f>'[1]أسنان والعاملون بها جدول 33'!J11/('[1]أسنان والعاملون بها جدول 33'!G11+'[1]أسنان والعاملون بها جدول 33'!F11)</f>
        <v>11850</v>
      </c>
      <c r="F15" s="14" t="s">
        <v>8</v>
      </c>
    </row>
    <row r="16" spans="1:6" ht="39.950000000000003" customHeight="1" x14ac:dyDescent="0.2">
      <c r="A16" s="9">
        <f>'[1]علاجات الأسنان'!M58</f>
        <v>13020</v>
      </c>
      <c r="B16" s="10">
        <f>'[1]علاجات الأسنان'!M58/'[1]علاجات الأسنان'!O58</f>
        <v>3.0556207463036844</v>
      </c>
      <c r="C16" s="10">
        <f>A16/'[1]أسنان والعاملون بها جدول 33'!J12*100</f>
        <v>24.566037735849054</v>
      </c>
      <c r="D16" s="11">
        <f>A16/('[1]أسنان والعاملون بها جدول 33'!G12+'[1]أسنان والعاملون بها جدول 33'!F12)</f>
        <v>1183.6363636363637</v>
      </c>
      <c r="E16" s="11">
        <f>'[1]أسنان والعاملون بها جدول 33'!J12/('[1]أسنان والعاملون بها جدول 33'!G12+'[1]أسنان والعاملون بها جدول 33'!F12)</f>
        <v>4818.181818181818</v>
      </c>
      <c r="F16" s="14" t="s">
        <v>9</v>
      </c>
    </row>
    <row r="17" spans="1:6" ht="39.950000000000003" customHeight="1" x14ac:dyDescent="0.2">
      <c r="A17" s="9">
        <f>'[1]علاجات الأسنان'!M76</f>
        <v>35785</v>
      </c>
      <c r="B17" s="10">
        <f>'[1]علاجات الأسنان'!M76/'[1]علاجات الأسنان'!O76</f>
        <v>2.4613109567370519</v>
      </c>
      <c r="C17" s="10">
        <f>A17/'[1]أسنان والعاملون بها جدول 33'!J13*100</f>
        <v>15.491341991341992</v>
      </c>
      <c r="D17" s="11">
        <f>A17/('[1]أسنان والعاملون بها جدول 33'!G13+'[1]أسنان والعاملون بها جدول 33'!F13)</f>
        <v>1052.5</v>
      </c>
      <c r="E17" s="11">
        <f>'[1]أسنان والعاملون بها جدول 33'!J13/('[1]أسنان والعاملون بها جدول 33'!G13+'[1]أسنان والعاملون بها جدول 33'!F13)</f>
        <v>6794.1176470588234</v>
      </c>
      <c r="F17" s="14" t="s">
        <v>10</v>
      </c>
    </row>
    <row r="18" spans="1:6" ht="39.950000000000003" customHeight="1" x14ac:dyDescent="0.2">
      <c r="A18" s="9">
        <f>'[1]علاجات الأسنان'!M98</f>
        <v>41725</v>
      </c>
      <c r="B18" s="10">
        <f>'[1]علاجات الأسنان'!M98/'[1]علاجات الأسنان'!O98</f>
        <v>2.8122261912785604</v>
      </c>
      <c r="C18" s="10">
        <f>A18/'[1]أسنان والعاملون بها جدول 33'!J14*100</f>
        <v>29.178321678321677</v>
      </c>
      <c r="D18" s="11">
        <f>A18/('[1]أسنان والعاملون بها جدول 33'!G14+'[1]أسنان والعاملون بها جدول 33'!F14)</f>
        <v>1738.5416666666667</v>
      </c>
      <c r="E18" s="11">
        <f>'[1]أسنان والعاملون بها جدول 33'!J14/('[1]أسنان والعاملون بها جدول 33'!G14+'[1]أسنان والعاملون بها جدول 33'!F14)</f>
        <v>5958.333333333333</v>
      </c>
      <c r="F18" s="14" t="s">
        <v>11</v>
      </c>
    </row>
    <row r="19" spans="1:6" ht="39.950000000000003" customHeight="1" x14ac:dyDescent="0.2">
      <c r="A19" s="3">
        <f>'[1]علاجات الأسنان'!M99</f>
        <v>181657</v>
      </c>
      <c r="B19" s="6">
        <f>'[1]علاجات الأسنان'!M99/'[1]علاجات الأسنان'!O99</f>
        <v>3.0449730128398538</v>
      </c>
      <c r="C19" s="6">
        <f>A19/'[1]أسنان والعاملون بها جدول 33'!J15*100</f>
        <v>5.6661572052401752</v>
      </c>
      <c r="D19" s="7">
        <f>A19/('[1]أسنان والعاملون بها جدول 33'!G15+'[1]أسنان والعاملون بها جدول 33'!F15)</f>
        <v>1100.9515151515152</v>
      </c>
      <c r="E19" s="7">
        <f>'[1]أسنان والعاملون بها جدول 33'!J15/('[1]أسنان والعاملون بها جدول 33'!G15+'[1]أسنان والعاملون بها جدول 33'!F15)</f>
        <v>19430.303030303032</v>
      </c>
      <c r="F19" s="8" t="s">
        <v>12</v>
      </c>
    </row>
    <row r="20" spans="1:6" ht="41.25" customHeight="1" x14ac:dyDescent="0.2">
      <c r="A20" s="16"/>
      <c r="B20" s="16"/>
      <c r="C20" s="16"/>
      <c r="D20" s="16"/>
      <c r="E20" s="16"/>
      <c r="F20" s="2"/>
    </row>
    <row r="21" spans="1:6" ht="30" customHeight="1" x14ac:dyDescent="0.2"/>
    <row r="22" spans="1:6" ht="30" customHeight="1" x14ac:dyDescent="0.2"/>
  </sheetData>
  <mergeCells count="9">
    <mergeCell ref="D11:E11"/>
    <mergeCell ref="A20:E20"/>
    <mergeCell ref="A8:F8"/>
    <mergeCell ref="A1:F7"/>
    <mergeCell ref="A9:F9"/>
    <mergeCell ref="A10:F10"/>
    <mergeCell ref="C11:C12"/>
    <mergeCell ref="B11:B12"/>
    <mergeCell ref="A11:A12"/>
  </mergeCells>
  <printOptions horizontalCentered="1" verticalCentered="1"/>
  <pageMargins left="0" right="0" top="0.59055118110236227" bottom="0" header="0.51181102362204722" footer="0.51181102362204722"/>
  <pageSetup paperSize="9" fitToHeight="0" orientation="landscape" r:id="rId1"/>
  <headerFooter alignWithMargins="0"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TWUZXU4UYYY7-944396957-36635</_dlc_DocId>
    <_dlc_DocIdUrl xmlns="a5cd8edf-193d-454e-be79-0a753d5be6e1">
      <Url>http://localhost/_layouts/15/DocIdRedir.aspx?ID=TWUZXU4UYYY7-944396957-36635</Url>
      <Description>TWUZXU4UYYY7-944396957-36635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446410DC-83F8-432B-8C45-CBBC29FCAAFC}"/>
</file>

<file path=customXml/itemProps2.xml><?xml version="1.0" encoding="utf-8"?>
<ds:datastoreItem xmlns:ds="http://schemas.openxmlformats.org/officeDocument/2006/customXml" ds:itemID="{8F2E5E54-4AE0-45A1-AB59-79DFA922AF5C}"/>
</file>

<file path=customXml/itemProps3.xml><?xml version="1.0" encoding="utf-8"?>
<ds:datastoreItem xmlns:ds="http://schemas.openxmlformats.org/officeDocument/2006/customXml" ds:itemID="{933B9F03-EDC4-47B2-9320-3012F7BDF253}"/>
</file>

<file path=customXml/itemProps4.xml><?xml version="1.0" encoding="utf-8"?>
<ds:datastoreItem xmlns:ds="http://schemas.openxmlformats.org/officeDocument/2006/customXml" ds:itemID="{A8EC0AEF-D74C-4740-AFAC-AD194D3230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Services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2020-11-28T12:04:11Z</cp:lastPrinted>
  <dcterms:created xsi:type="dcterms:W3CDTF">2020-11-17T08:59:52Z</dcterms:created>
  <dcterms:modified xsi:type="dcterms:W3CDTF">2020-12-28T17:54:19Z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28a51c4e-9fa6-4ce4-92d2-ed28e0cfb160</vt:lpwstr>
  </property>
</Properties>
</file>