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170"/>
  </bookViews>
  <sheets>
    <sheet name="القوى العاملة حسب الامارة" sheetId="1" r:id="rId1"/>
  </sheets>
  <externalReferences>
    <externalReference r:id="rId2"/>
  </externalReferences>
  <definedNames>
    <definedName name="_xlnm.Print_Area" localSheetId="0">'القوى العاملة حسب الامارة'!$AF$16:$AP$25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3" i="1" l="1"/>
  <c r="P73" i="1"/>
  <c r="N73" i="1"/>
  <c r="M73" i="1"/>
  <c r="K73" i="1"/>
  <c r="J73" i="1"/>
  <c r="H73" i="1"/>
  <c r="G73" i="1"/>
  <c r="E73" i="1"/>
  <c r="D73" i="1"/>
  <c r="Q72" i="1"/>
  <c r="P72" i="1"/>
  <c r="N72" i="1"/>
  <c r="M72" i="1"/>
  <c r="K72" i="1"/>
  <c r="J72" i="1"/>
  <c r="H72" i="1"/>
  <c r="G72" i="1"/>
  <c r="E72" i="1"/>
  <c r="D72" i="1"/>
  <c r="Q71" i="1"/>
  <c r="P71" i="1"/>
  <c r="N71" i="1"/>
  <c r="M71" i="1"/>
  <c r="K71" i="1"/>
  <c r="J71" i="1"/>
  <c r="H71" i="1"/>
  <c r="G71" i="1"/>
  <c r="E71" i="1"/>
  <c r="D71" i="1"/>
  <c r="Q70" i="1"/>
  <c r="P70" i="1"/>
  <c r="N70" i="1"/>
  <c r="M70" i="1"/>
  <c r="K70" i="1"/>
  <c r="J70" i="1"/>
  <c r="H70" i="1"/>
  <c r="G70" i="1"/>
  <c r="E70" i="1"/>
  <c r="D70" i="1"/>
  <c r="Q69" i="1"/>
  <c r="P69" i="1"/>
  <c r="N69" i="1"/>
  <c r="M69" i="1"/>
  <c r="K69" i="1"/>
  <c r="J69" i="1"/>
  <c r="H69" i="1"/>
  <c r="G69" i="1"/>
  <c r="E69" i="1"/>
  <c r="D69" i="1"/>
  <c r="Q68" i="1"/>
  <c r="P68" i="1"/>
  <c r="R68" i="1" s="1"/>
  <c r="N68" i="1"/>
  <c r="M68" i="1"/>
  <c r="K68" i="1"/>
  <c r="J68" i="1"/>
  <c r="L68" i="1" s="1"/>
  <c r="H68" i="1"/>
  <c r="G68" i="1"/>
  <c r="E68" i="1"/>
  <c r="D68" i="1"/>
  <c r="Q67" i="1"/>
  <c r="P67" i="1"/>
  <c r="N67" i="1"/>
  <c r="M67" i="1"/>
  <c r="K67" i="1"/>
  <c r="J67" i="1"/>
  <c r="H67" i="1"/>
  <c r="G67" i="1"/>
  <c r="E67" i="1"/>
  <c r="D67" i="1"/>
  <c r="Q66" i="1"/>
  <c r="P66" i="1"/>
  <c r="R66" i="1" s="1"/>
  <c r="N66" i="1"/>
  <c r="M66" i="1"/>
  <c r="K66" i="1"/>
  <c r="J66" i="1"/>
  <c r="H66" i="1"/>
  <c r="G66" i="1"/>
  <c r="E66" i="1"/>
  <c r="D66" i="1"/>
  <c r="F66" i="1" s="1"/>
  <c r="Q65" i="1"/>
  <c r="P65" i="1"/>
  <c r="N65" i="1"/>
  <c r="M65" i="1"/>
  <c r="K65" i="1"/>
  <c r="J65" i="1"/>
  <c r="H65" i="1"/>
  <c r="G65" i="1"/>
  <c r="E65" i="1"/>
  <c r="D65" i="1"/>
  <c r="Q64" i="1"/>
  <c r="P64" i="1"/>
  <c r="R64" i="1" s="1"/>
  <c r="N64" i="1"/>
  <c r="M64" i="1"/>
  <c r="K64" i="1"/>
  <c r="J64" i="1"/>
  <c r="H64" i="1"/>
  <c r="G64" i="1"/>
  <c r="E64" i="1"/>
  <c r="D64" i="1"/>
  <c r="Q63" i="1"/>
  <c r="P63" i="1"/>
  <c r="N63" i="1"/>
  <c r="M63" i="1"/>
  <c r="K63" i="1"/>
  <c r="J63" i="1"/>
  <c r="H63" i="1"/>
  <c r="G63" i="1"/>
  <c r="E63" i="1"/>
  <c r="D63" i="1"/>
  <c r="Q62" i="1"/>
  <c r="P62" i="1"/>
  <c r="N62" i="1"/>
  <c r="M62" i="1"/>
  <c r="K62" i="1"/>
  <c r="J62" i="1"/>
  <c r="H62" i="1"/>
  <c r="G62" i="1"/>
  <c r="E62" i="1"/>
  <c r="D62" i="1"/>
  <c r="F62" i="1" s="1"/>
  <c r="Q61" i="1"/>
  <c r="P61" i="1"/>
  <c r="N61" i="1"/>
  <c r="M61" i="1"/>
  <c r="K61" i="1"/>
  <c r="J61" i="1"/>
  <c r="H61" i="1"/>
  <c r="G61" i="1"/>
  <c r="E61" i="1"/>
  <c r="D61" i="1"/>
  <c r="Q60" i="1"/>
  <c r="P60" i="1"/>
  <c r="N60" i="1"/>
  <c r="M60" i="1"/>
  <c r="K60" i="1"/>
  <c r="J60" i="1"/>
  <c r="L60" i="1" s="1"/>
  <c r="H60" i="1"/>
  <c r="G60" i="1"/>
  <c r="E60" i="1"/>
  <c r="D60" i="1"/>
  <c r="Q59" i="1"/>
  <c r="P59" i="1"/>
  <c r="N59" i="1"/>
  <c r="M59" i="1"/>
  <c r="K59" i="1"/>
  <c r="J59" i="1"/>
  <c r="H59" i="1"/>
  <c r="G59" i="1"/>
  <c r="E59" i="1"/>
  <c r="D59" i="1"/>
  <c r="Q58" i="1"/>
  <c r="P58" i="1"/>
  <c r="R58" i="1" s="1"/>
  <c r="AO24" i="1" s="1"/>
  <c r="N58" i="1"/>
  <c r="M58" i="1"/>
  <c r="K58" i="1"/>
  <c r="J58" i="1"/>
  <c r="H58" i="1"/>
  <c r="G58" i="1"/>
  <c r="E58" i="1"/>
  <c r="D58" i="1"/>
  <c r="Q57" i="1"/>
  <c r="P57" i="1"/>
  <c r="N57" i="1"/>
  <c r="M57" i="1"/>
  <c r="K57" i="1"/>
  <c r="J57" i="1"/>
  <c r="H57" i="1"/>
  <c r="G57" i="1"/>
  <c r="E57" i="1"/>
  <c r="D57" i="1"/>
  <c r="Q56" i="1"/>
  <c r="P56" i="1"/>
  <c r="R56" i="1" s="1"/>
  <c r="N56" i="1"/>
  <c r="M56" i="1"/>
  <c r="K56" i="1"/>
  <c r="J56" i="1"/>
  <c r="L56" i="1" s="1"/>
  <c r="H56" i="1"/>
  <c r="G56" i="1"/>
  <c r="E56" i="1"/>
  <c r="D56" i="1"/>
  <c r="Q55" i="1"/>
  <c r="P55" i="1"/>
  <c r="N55" i="1"/>
  <c r="M55" i="1"/>
  <c r="K55" i="1"/>
  <c r="J55" i="1"/>
  <c r="H55" i="1"/>
  <c r="G55" i="1"/>
  <c r="E55" i="1"/>
  <c r="D55" i="1"/>
  <c r="Q54" i="1"/>
  <c r="P54" i="1"/>
  <c r="N54" i="1"/>
  <c r="M54" i="1"/>
  <c r="K54" i="1"/>
  <c r="J54" i="1"/>
  <c r="H54" i="1"/>
  <c r="G54" i="1"/>
  <c r="E54" i="1"/>
  <c r="D54" i="1"/>
  <c r="F54" i="1" s="1"/>
  <c r="Q53" i="1"/>
  <c r="P53" i="1"/>
  <c r="N53" i="1"/>
  <c r="M53" i="1"/>
  <c r="K53" i="1"/>
  <c r="J53" i="1"/>
  <c r="H53" i="1"/>
  <c r="G53" i="1"/>
  <c r="E53" i="1"/>
  <c r="D53" i="1"/>
  <c r="Q52" i="1"/>
  <c r="P52" i="1"/>
  <c r="N52" i="1"/>
  <c r="M52" i="1"/>
  <c r="K52" i="1"/>
  <c r="J52" i="1"/>
  <c r="H52" i="1"/>
  <c r="G52" i="1"/>
  <c r="E52" i="1"/>
  <c r="D52" i="1"/>
  <c r="Q51" i="1"/>
  <c r="P51" i="1"/>
  <c r="N51" i="1"/>
  <c r="M51" i="1"/>
  <c r="K51" i="1"/>
  <c r="J51" i="1"/>
  <c r="H51" i="1"/>
  <c r="G51" i="1"/>
  <c r="E51" i="1"/>
  <c r="D51" i="1"/>
  <c r="Q50" i="1"/>
  <c r="P50" i="1"/>
  <c r="R50" i="1" s="1"/>
  <c r="N50" i="1"/>
  <c r="M50" i="1"/>
  <c r="K50" i="1"/>
  <c r="J50" i="1"/>
  <c r="H50" i="1"/>
  <c r="G50" i="1"/>
  <c r="E50" i="1"/>
  <c r="D50" i="1"/>
  <c r="Q49" i="1"/>
  <c r="N49" i="1"/>
  <c r="M49" i="1"/>
  <c r="K49" i="1"/>
  <c r="J49" i="1"/>
  <c r="H49" i="1"/>
  <c r="G49" i="1"/>
  <c r="E49" i="1"/>
  <c r="D49" i="1"/>
  <c r="Q48" i="1"/>
  <c r="P48" i="1"/>
  <c r="N48" i="1"/>
  <c r="M48" i="1"/>
  <c r="K48" i="1"/>
  <c r="J48" i="1"/>
  <c r="H48" i="1"/>
  <c r="G48" i="1"/>
  <c r="E48" i="1"/>
  <c r="D48" i="1"/>
  <c r="Q47" i="1"/>
  <c r="P47" i="1"/>
  <c r="N47" i="1"/>
  <c r="M47" i="1"/>
  <c r="K47" i="1"/>
  <c r="J47" i="1"/>
  <c r="H47" i="1"/>
  <c r="G47" i="1"/>
  <c r="E47" i="1"/>
  <c r="D47" i="1"/>
  <c r="Q41" i="1"/>
  <c r="P41" i="1"/>
  <c r="N41" i="1"/>
  <c r="M41" i="1"/>
  <c r="K41" i="1"/>
  <c r="J41" i="1"/>
  <c r="H41" i="1"/>
  <c r="G41" i="1"/>
  <c r="E41" i="1"/>
  <c r="D41" i="1"/>
  <c r="Q40" i="1"/>
  <c r="P40" i="1"/>
  <c r="N40" i="1"/>
  <c r="M40" i="1"/>
  <c r="K40" i="1"/>
  <c r="J40" i="1"/>
  <c r="H40" i="1"/>
  <c r="G40" i="1"/>
  <c r="E40" i="1"/>
  <c r="D40" i="1"/>
  <c r="Q39" i="1"/>
  <c r="P39" i="1"/>
  <c r="N39" i="1"/>
  <c r="M39" i="1"/>
  <c r="K39" i="1"/>
  <c r="J39" i="1"/>
  <c r="H39" i="1"/>
  <c r="G39" i="1"/>
  <c r="E39" i="1"/>
  <c r="D39" i="1"/>
  <c r="Q38" i="1"/>
  <c r="P38" i="1"/>
  <c r="N38" i="1"/>
  <c r="M38" i="1"/>
  <c r="K38" i="1"/>
  <c r="J38" i="1"/>
  <c r="H38" i="1"/>
  <c r="G38" i="1"/>
  <c r="E38" i="1"/>
  <c r="D38" i="1"/>
  <c r="Q37" i="1"/>
  <c r="P37" i="1"/>
  <c r="N37" i="1"/>
  <c r="M37" i="1"/>
  <c r="K37" i="1"/>
  <c r="J37" i="1"/>
  <c r="H37" i="1"/>
  <c r="G37" i="1"/>
  <c r="E37" i="1"/>
  <c r="D37" i="1"/>
  <c r="Q36" i="1"/>
  <c r="P36" i="1"/>
  <c r="N36" i="1"/>
  <c r="M36" i="1"/>
  <c r="K36" i="1"/>
  <c r="J36" i="1"/>
  <c r="H36" i="1"/>
  <c r="G36" i="1"/>
  <c r="E36" i="1"/>
  <c r="D36" i="1"/>
  <c r="Q35" i="1"/>
  <c r="P35" i="1"/>
  <c r="N35" i="1"/>
  <c r="M35" i="1"/>
  <c r="K35" i="1"/>
  <c r="J35" i="1"/>
  <c r="H35" i="1"/>
  <c r="G35" i="1"/>
  <c r="E35" i="1"/>
  <c r="D35" i="1"/>
  <c r="Q34" i="1"/>
  <c r="P34" i="1"/>
  <c r="N34" i="1"/>
  <c r="M34" i="1"/>
  <c r="K34" i="1"/>
  <c r="J34" i="1"/>
  <c r="H34" i="1"/>
  <c r="G34" i="1"/>
  <c r="E34" i="1"/>
  <c r="D34" i="1"/>
  <c r="Q33" i="1"/>
  <c r="P33" i="1"/>
  <c r="N33" i="1"/>
  <c r="M33" i="1"/>
  <c r="K33" i="1"/>
  <c r="J33" i="1"/>
  <c r="H33" i="1"/>
  <c r="G33" i="1"/>
  <c r="E33" i="1"/>
  <c r="D33" i="1"/>
  <c r="Q32" i="1"/>
  <c r="Q31" i="1"/>
  <c r="Q30" i="1"/>
  <c r="Q29" i="1"/>
  <c r="Q28" i="1"/>
  <c r="P28" i="1"/>
  <c r="N28" i="1"/>
  <c r="M28" i="1"/>
  <c r="K28" i="1"/>
  <c r="J28" i="1"/>
  <c r="H28" i="1"/>
  <c r="G28" i="1"/>
  <c r="E28" i="1"/>
  <c r="D28" i="1"/>
  <c r="Q27" i="1"/>
  <c r="P27" i="1"/>
  <c r="N27" i="1"/>
  <c r="M27" i="1"/>
  <c r="K27" i="1"/>
  <c r="J27" i="1"/>
  <c r="H27" i="1"/>
  <c r="G27" i="1"/>
  <c r="E27" i="1"/>
  <c r="D27" i="1"/>
  <c r="Q26" i="1"/>
  <c r="Q25" i="1"/>
  <c r="P25" i="1"/>
  <c r="N25" i="1"/>
  <c r="N31" i="1" s="1"/>
  <c r="M25" i="1"/>
  <c r="K25" i="1"/>
  <c r="J25" i="1"/>
  <c r="H25" i="1"/>
  <c r="G25" i="1"/>
  <c r="E25" i="1"/>
  <c r="D25" i="1"/>
  <c r="Q24" i="1"/>
  <c r="P24" i="1"/>
  <c r="N24" i="1"/>
  <c r="M24" i="1"/>
  <c r="K24" i="1"/>
  <c r="J24" i="1"/>
  <c r="H24" i="1"/>
  <c r="G24" i="1"/>
  <c r="E24" i="1"/>
  <c r="D24" i="1"/>
  <c r="Q19" i="1"/>
  <c r="P19" i="1"/>
  <c r="N19" i="1"/>
  <c r="M19" i="1"/>
  <c r="K19" i="1"/>
  <c r="J19" i="1"/>
  <c r="H19" i="1"/>
  <c r="G19" i="1"/>
  <c r="E19" i="1"/>
  <c r="D19" i="1"/>
  <c r="Q18" i="1"/>
  <c r="P18" i="1"/>
  <c r="N18" i="1"/>
  <c r="M18" i="1"/>
  <c r="K18" i="1"/>
  <c r="J18" i="1"/>
  <c r="H18" i="1"/>
  <c r="G18" i="1"/>
  <c r="E18" i="1"/>
  <c r="D18" i="1"/>
  <c r="Q16" i="1"/>
  <c r="P16" i="1"/>
  <c r="N16" i="1"/>
  <c r="M16" i="1"/>
  <c r="K16" i="1"/>
  <c r="J16" i="1"/>
  <c r="H16" i="1"/>
  <c r="G16" i="1"/>
  <c r="G22" i="1" s="1"/>
  <c r="E16" i="1"/>
  <c r="D16" i="1"/>
  <c r="Q15" i="1"/>
  <c r="P15" i="1"/>
  <c r="N15" i="1"/>
  <c r="M15" i="1"/>
  <c r="K15" i="1"/>
  <c r="J15" i="1"/>
  <c r="J21" i="1" s="1"/>
  <c r="H15" i="1"/>
  <c r="G15" i="1"/>
  <c r="E15" i="1"/>
  <c r="D15" i="1"/>
  <c r="Q10" i="1"/>
  <c r="P10" i="1"/>
  <c r="N10" i="1"/>
  <c r="M10" i="1"/>
  <c r="K10" i="1"/>
  <c r="J10" i="1"/>
  <c r="H10" i="1"/>
  <c r="G10" i="1"/>
  <c r="E10" i="1"/>
  <c r="D10" i="1"/>
  <c r="Q9" i="1"/>
  <c r="P9" i="1"/>
  <c r="N9" i="1"/>
  <c r="M9" i="1"/>
  <c r="K9" i="1"/>
  <c r="J9" i="1"/>
  <c r="H9" i="1"/>
  <c r="G9" i="1"/>
  <c r="E9" i="1"/>
  <c r="D9" i="1"/>
  <c r="Q7" i="1"/>
  <c r="P7" i="1"/>
  <c r="N7" i="1"/>
  <c r="M7" i="1"/>
  <c r="K7" i="1"/>
  <c r="J7" i="1"/>
  <c r="H7" i="1"/>
  <c r="G7" i="1"/>
  <c r="E7" i="1"/>
  <c r="D7" i="1"/>
  <c r="D13" i="1" s="1"/>
  <c r="Q6" i="1"/>
  <c r="P6" i="1"/>
  <c r="N6" i="1"/>
  <c r="M6" i="1"/>
  <c r="K6" i="1"/>
  <c r="J6" i="1"/>
  <c r="H6" i="1"/>
  <c r="G6" i="1"/>
  <c r="E6" i="1"/>
  <c r="D6" i="1"/>
  <c r="R27" i="1" l="1"/>
  <c r="J29" i="1"/>
  <c r="G11" i="1"/>
  <c r="G20" i="1"/>
  <c r="O7" i="1"/>
  <c r="G31" i="1"/>
  <c r="M20" i="1"/>
  <c r="L28" i="1"/>
  <c r="K12" i="1"/>
  <c r="O37" i="1"/>
  <c r="L47" i="1"/>
  <c r="T48" i="1"/>
  <c r="M12" i="1"/>
  <c r="N21" i="1"/>
  <c r="M22" i="1"/>
  <c r="H30" i="1"/>
  <c r="E31" i="1"/>
  <c r="K31" i="1"/>
  <c r="L51" i="1"/>
  <c r="L61" i="1"/>
  <c r="F63" i="1"/>
  <c r="F64" i="1" s="1"/>
  <c r="L65" i="1"/>
  <c r="L71" i="1" s="1"/>
  <c r="M29" i="1"/>
  <c r="I34" i="1"/>
  <c r="S50" i="1"/>
  <c r="M77" i="1"/>
  <c r="M75" i="1"/>
  <c r="J8" i="1"/>
  <c r="F25" i="1"/>
  <c r="S25" i="1"/>
  <c r="N26" i="1"/>
  <c r="F6" i="1"/>
  <c r="R6" i="1"/>
  <c r="I7" i="1"/>
  <c r="P77" i="1"/>
  <c r="P30" i="1"/>
  <c r="R30" i="1" s="1"/>
  <c r="T56" i="1"/>
  <c r="S15" i="1"/>
  <c r="L24" i="1"/>
  <c r="O28" i="1"/>
  <c r="L39" i="1"/>
  <c r="R39" i="1"/>
  <c r="L48" i="1"/>
  <c r="L49" i="1" s="1"/>
  <c r="R48" i="1"/>
  <c r="R60" i="1"/>
  <c r="G8" i="1"/>
  <c r="T18" i="1"/>
  <c r="E30" i="1"/>
  <c r="N12" i="1"/>
  <c r="T7" i="1"/>
  <c r="S7" i="1"/>
  <c r="R10" i="1"/>
  <c r="F34" i="1"/>
  <c r="L34" i="1"/>
  <c r="L40" i="1"/>
  <c r="R40" i="1"/>
  <c r="F47" i="1"/>
  <c r="O56" i="1"/>
  <c r="L59" i="1"/>
  <c r="L62" i="1" s="1"/>
  <c r="T60" i="1"/>
  <c r="R61" i="1"/>
  <c r="AP24" i="1" s="1"/>
  <c r="N8" i="1"/>
  <c r="P22" i="1"/>
  <c r="I73" i="1"/>
  <c r="E8" i="1"/>
  <c r="D11" i="1"/>
  <c r="K21" i="1"/>
  <c r="L21" i="1" s="1"/>
  <c r="H22" i="1"/>
  <c r="I22" i="1" s="1"/>
  <c r="J17" i="1"/>
  <c r="H20" i="1"/>
  <c r="I24" i="1"/>
  <c r="N30" i="1"/>
  <c r="N32" i="1" s="1"/>
  <c r="O33" i="1"/>
  <c r="L36" i="1"/>
  <c r="I40" i="1"/>
  <c r="R65" i="1"/>
  <c r="R67" i="1" s="1"/>
  <c r="I69" i="1"/>
  <c r="I71" i="1"/>
  <c r="T72" i="1"/>
  <c r="F7" i="1"/>
  <c r="Q13" i="1"/>
  <c r="L16" i="1"/>
  <c r="O16" i="1"/>
  <c r="D20" i="1"/>
  <c r="L18" i="1"/>
  <c r="I19" i="1"/>
  <c r="O24" i="1"/>
  <c r="K29" i="1"/>
  <c r="L29" i="1" s="1"/>
  <c r="P29" i="1"/>
  <c r="R29" i="1" s="1"/>
  <c r="M30" i="1"/>
  <c r="S33" i="1"/>
  <c r="L33" i="1"/>
  <c r="R33" i="1"/>
  <c r="T36" i="1"/>
  <c r="R51" i="1"/>
  <c r="R52" i="1" s="1"/>
  <c r="F53" i="1"/>
  <c r="F55" i="1" s="1"/>
  <c r="L57" i="1"/>
  <c r="L63" i="1" s="1"/>
  <c r="L69" i="1"/>
  <c r="L70" i="1" s="1"/>
  <c r="F71" i="1"/>
  <c r="F37" i="1"/>
  <c r="L37" i="1"/>
  <c r="R37" i="1"/>
  <c r="F39" i="1"/>
  <c r="O48" i="1"/>
  <c r="O50" i="1"/>
  <c r="T73" i="1"/>
  <c r="Q12" i="1"/>
  <c r="I6" i="1"/>
  <c r="I9" i="1"/>
  <c r="R9" i="1"/>
  <c r="H78" i="1"/>
  <c r="D12" i="1"/>
  <c r="D14" i="1" s="1"/>
  <c r="J13" i="1"/>
  <c r="K17" i="1"/>
  <c r="Q20" i="1"/>
  <c r="R19" i="1"/>
  <c r="R24" i="1"/>
  <c r="H26" i="1"/>
  <c r="E29" i="1"/>
  <c r="O27" i="1"/>
  <c r="T27" i="1"/>
  <c r="G29" i="1"/>
  <c r="R36" i="1"/>
  <c r="I47" i="1"/>
  <c r="F50" i="1"/>
  <c r="T59" i="1"/>
  <c r="O60" i="1"/>
  <c r="T65" i="1"/>
  <c r="O65" i="1"/>
  <c r="O66" i="1"/>
  <c r="I68" i="1"/>
  <c r="R69" i="1"/>
  <c r="R70" i="1" s="1"/>
  <c r="I72" i="1"/>
  <c r="Q11" i="1"/>
  <c r="N29" i="1"/>
  <c r="O6" i="1"/>
  <c r="E12" i="1"/>
  <c r="O9" i="1"/>
  <c r="L10" i="1"/>
  <c r="N17" i="1"/>
  <c r="I16" i="1"/>
  <c r="I18" i="1"/>
  <c r="O18" i="1"/>
  <c r="I27" i="1"/>
  <c r="L27" i="1"/>
  <c r="F33" i="1"/>
  <c r="R34" i="1"/>
  <c r="I36" i="1"/>
  <c r="O36" i="1"/>
  <c r="I56" i="1"/>
  <c r="R57" i="1"/>
  <c r="R62" i="1"/>
  <c r="L66" i="1"/>
  <c r="O69" i="1"/>
  <c r="G21" i="1"/>
  <c r="G23" i="1" s="1"/>
  <c r="K8" i="1"/>
  <c r="G77" i="1"/>
  <c r="K78" i="1"/>
  <c r="P11" i="1"/>
  <c r="E22" i="1"/>
  <c r="G17" i="1"/>
  <c r="E20" i="1"/>
  <c r="F19" i="1"/>
  <c r="S19" i="1"/>
  <c r="R28" i="1"/>
  <c r="T37" i="1"/>
  <c r="I39" i="1"/>
  <c r="I48" i="1"/>
  <c r="T51" i="1"/>
  <c r="O57" i="1"/>
  <c r="R59" i="1"/>
  <c r="I60" i="1"/>
  <c r="F72" i="1"/>
  <c r="H17" i="1"/>
  <c r="H21" i="1"/>
  <c r="O19" i="1"/>
  <c r="N22" i="1"/>
  <c r="N23" i="1" s="1"/>
  <c r="F28" i="1"/>
  <c r="S28" i="1"/>
  <c r="D31" i="1"/>
  <c r="J74" i="1"/>
  <c r="L6" i="1"/>
  <c r="S6" i="1"/>
  <c r="J11" i="1"/>
  <c r="L9" i="1"/>
  <c r="J77" i="1"/>
  <c r="S9" i="1"/>
  <c r="M78" i="1"/>
  <c r="O10" i="1"/>
  <c r="H11" i="1"/>
  <c r="I15" i="1"/>
  <c r="S16" i="1"/>
  <c r="F16" i="1"/>
  <c r="D17" i="1"/>
  <c r="K75" i="1"/>
  <c r="K13" i="1"/>
  <c r="L7" i="1"/>
  <c r="K77" i="1"/>
  <c r="K11" i="1"/>
  <c r="N78" i="1"/>
  <c r="G12" i="1"/>
  <c r="P31" i="1"/>
  <c r="R31" i="1" s="1"/>
  <c r="P26" i="1"/>
  <c r="R26" i="1" s="1"/>
  <c r="R25" i="1"/>
  <c r="D29" i="1"/>
  <c r="F27" i="1"/>
  <c r="S27" i="1"/>
  <c r="D30" i="1"/>
  <c r="T47" i="1"/>
  <c r="G74" i="1"/>
  <c r="E78" i="1"/>
  <c r="T10" i="1"/>
  <c r="F10" i="1"/>
  <c r="P78" i="1"/>
  <c r="M11" i="1"/>
  <c r="E13" i="1"/>
  <c r="S68" i="1"/>
  <c r="F68" i="1"/>
  <c r="O68" i="1"/>
  <c r="T68" i="1"/>
  <c r="K74" i="1"/>
  <c r="N13" i="1"/>
  <c r="N75" i="1"/>
  <c r="G78" i="1"/>
  <c r="S10" i="1"/>
  <c r="Q78" i="1"/>
  <c r="N11" i="1"/>
  <c r="J12" i="1"/>
  <c r="H13" i="1"/>
  <c r="M21" i="1"/>
  <c r="M17" i="1"/>
  <c r="O15" i="1"/>
  <c r="S18" i="1"/>
  <c r="F18" i="1"/>
  <c r="D22" i="1"/>
  <c r="L50" i="1"/>
  <c r="S51" i="1"/>
  <c r="F51" i="1"/>
  <c r="T57" i="1"/>
  <c r="I57" i="1"/>
  <c r="Q77" i="1"/>
  <c r="E77" i="1"/>
  <c r="T9" i="1"/>
  <c r="Q22" i="1"/>
  <c r="R16" i="1"/>
  <c r="L19" i="1"/>
  <c r="J20" i="1"/>
  <c r="F56" i="1"/>
  <c r="S56" i="1"/>
  <c r="J78" i="1"/>
  <c r="P74" i="1"/>
  <c r="P12" i="1"/>
  <c r="P8" i="1"/>
  <c r="G75" i="1"/>
  <c r="G13" i="1"/>
  <c r="I10" i="1"/>
  <c r="E21" i="1"/>
  <c r="E17" i="1"/>
  <c r="T15" i="1"/>
  <c r="F15" i="1"/>
  <c r="P21" i="1"/>
  <c r="R15" i="1"/>
  <c r="P17" i="1"/>
  <c r="L25" i="1"/>
  <c r="J31" i="1"/>
  <c r="F48" i="1"/>
  <c r="S48" i="1"/>
  <c r="H75" i="1"/>
  <c r="Q75" i="1"/>
  <c r="E11" i="1"/>
  <c r="M13" i="1"/>
  <c r="Q21" i="1"/>
  <c r="Q17" i="1"/>
  <c r="T34" i="1"/>
  <c r="F69" i="1"/>
  <c r="S69" i="1"/>
  <c r="T71" i="1"/>
  <c r="F40" i="1"/>
  <c r="S59" i="1"/>
  <c r="F59" i="1"/>
  <c r="F24" i="1"/>
  <c r="S24" i="1"/>
  <c r="D26" i="1"/>
  <c r="S37" i="1"/>
  <c r="R47" i="1"/>
  <c r="P49" i="1"/>
  <c r="F57" i="1"/>
  <c r="S57" i="1"/>
  <c r="S60" i="1"/>
  <c r="F60" i="1"/>
  <c r="T66" i="1"/>
  <c r="T69" i="1"/>
  <c r="H74" i="1"/>
  <c r="H12" i="1"/>
  <c r="H8" i="1"/>
  <c r="Q74" i="1"/>
  <c r="P75" i="1"/>
  <c r="R7" i="1"/>
  <c r="Q8" i="1"/>
  <c r="H77" i="1"/>
  <c r="P13" i="1"/>
  <c r="K20" i="1"/>
  <c r="E26" i="1"/>
  <c r="T24" i="1"/>
  <c r="H31" i="1"/>
  <c r="T25" i="1"/>
  <c r="T33" i="1"/>
  <c r="T50" i="1"/>
  <c r="R63" i="1"/>
  <c r="F65" i="1"/>
  <c r="F67" i="1" s="1"/>
  <c r="S65" i="1"/>
  <c r="T67" i="1"/>
  <c r="N74" i="1"/>
  <c r="M74" i="1"/>
  <c r="J22" i="1"/>
  <c r="R18" i="1"/>
  <c r="P20" i="1"/>
  <c r="T19" i="1"/>
  <c r="F36" i="1"/>
  <c r="S36" i="1"/>
  <c r="I65" i="1"/>
  <c r="T70" i="1"/>
  <c r="S66" i="1"/>
  <c r="D75" i="1"/>
  <c r="E74" i="1"/>
  <c r="T6" i="1"/>
  <c r="E75" i="1"/>
  <c r="D8" i="1"/>
  <c r="M8" i="1"/>
  <c r="F9" i="1"/>
  <c r="D21" i="1"/>
  <c r="L15" i="1"/>
  <c r="K22" i="1"/>
  <c r="T16" i="1"/>
  <c r="O25" i="1"/>
  <c r="M26" i="1"/>
  <c r="T28" i="1"/>
  <c r="I28" i="1"/>
  <c r="H29" i="1"/>
  <c r="D77" i="1"/>
  <c r="D74" i="1"/>
  <c r="J75" i="1"/>
  <c r="N77" i="1"/>
  <c r="D78" i="1"/>
  <c r="G30" i="1"/>
  <c r="I25" i="1"/>
  <c r="I33" i="1"/>
  <c r="O51" i="1"/>
  <c r="O59" i="1"/>
  <c r="I70" i="1"/>
  <c r="J30" i="1"/>
  <c r="J26" i="1"/>
  <c r="S34" i="1"/>
  <c r="S47" i="1"/>
  <c r="N20" i="1"/>
  <c r="K30" i="1"/>
  <c r="M31" i="1"/>
  <c r="O31" i="1" s="1"/>
  <c r="O34" i="1"/>
  <c r="I37" i="1"/>
  <c r="O47" i="1"/>
  <c r="I50" i="1"/>
  <c r="I51" i="1"/>
  <c r="I59" i="1"/>
  <c r="I66" i="1"/>
  <c r="I67" i="1"/>
  <c r="AI25" i="1" s="1"/>
  <c r="G26" i="1"/>
  <c r="K26" i="1"/>
  <c r="I11" i="1" l="1"/>
  <c r="AJ25" i="1"/>
  <c r="S17" i="1"/>
  <c r="E32" i="1"/>
  <c r="O40" i="1"/>
  <c r="I20" i="1"/>
  <c r="O38" i="1"/>
  <c r="M79" i="1"/>
  <c r="T52" i="1"/>
  <c r="K14" i="1"/>
  <c r="I35" i="1"/>
  <c r="H32" i="1"/>
  <c r="T54" i="1"/>
  <c r="L72" i="1"/>
  <c r="L73" i="1" s="1"/>
  <c r="AL25" i="1" s="1"/>
  <c r="O12" i="1"/>
  <c r="H81" i="1"/>
  <c r="R22" i="1"/>
  <c r="U7" i="1"/>
  <c r="K32" i="1"/>
  <c r="R20" i="1"/>
  <c r="P79" i="1"/>
  <c r="I41" i="1"/>
  <c r="O70" i="1"/>
  <c r="L31" i="1"/>
  <c r="U51" i="1"/>
  <c r="S13" i="1"/>
  <c r="R13" i="1"/>
  <c r="T62" i="1"/>
  <c r="T29" i="1"/>
  <c r="O8" i="1"/>
  <c r="I8" i="1"/>
  <c r="S21" i="1"/>
  <c r="T38" i="1"/>
  <c r="L35" i="1"/>
  <c r="R41" i="1"/>
  <c r="U25" i="1"/>
  <c r="T13" i="1"/>
  <c r="R38" i="1"/>
  <c r="R72" i="1"/>
  <c r="U37" i="1"/>
  <c r="T40" i="1"/>
  <c r="L78" i="1"/>
  <c r="O20" i="1"/>
  <c r="F20" i="1"/>
  <c r="L8" i="1"/>
  <c r="R54" i="1"/>
  <c r="I54" i="1"/>
  <c r="T26" i="1"/>
  <c r="H79" i="1"/>
  <c r="R71" i="1"/>
  <c r="F29" i="1"/>
  <c r="L54" i="1"/>
  <c r="U60" i="1"/>
  <c r="S35" i="1"/>
  <c r="K23" i="1"/>
  <c r="I58" i="1"/>
  <c r="I49" i="1"/>
  <c r="L41" i="1"/>
  <c r="T58" i="1"/>
  <c r="N14" i="1"/>
  <c r="K81" i="1"/>
  <c r="F12" i="1"/>
  <c r="Q14" i="1"/>
  <c r="O77" i="1"/>
  <c r="O52" i="1"/>
  <c r="K79" i="1"/>
  <c r="L58" i="1"/>
  <c r="O63" i="1"/>
  <c r="L17" i="1"/>
  <c r="I53" i="1"/>
  <c r="I61" i="1"/>
  <c r="Q81" i="1"/>
  <c r="F49" i="1"/>
  <c r="AG23" i="1" s="1"/>
  <c r="I63" i="1"/>
  <c r="L64" i="1"/>
  <c r="AL24" i="1" s="1"/>
  <c r="R35" i="1"/>
  <c r="O29" i="1"/>
  <c r="O17" i="1"/>
  <c r="F73" i="1"/>
  <c r="AG25" i="1" s="1"/>
  <c r="I38" i="1"/>
  <c r="U33" i="1"/>
  <c r="F41" i="1"/>
  <c r="T63" i="1"/>
  <c r="S39" i="1"/>
  <c r="F52" i="1"/>
  <c r="AH23" i="1" s="1"/>
  <c r="T61" i="1"/>
  <c r="F8" i="1"/>
  <c r="R77" i="1"/>
  <c r="F75" i="1"/>
  <c r="Q23" i="1"/>
  <c r="Q79" i="1"/>
  <c r="L67" i="1"/>
  <c r="I29" i="1"/>
  <c r="O13" i="1"/>
  <c r="E23" i="1"/>
  <c r="G79" i="1"/>
  <c r="E14" i="1"/>
  <c r="O39" i="1"/>
  <c r="I17" i="1"/>
  <c r="H23" i="1"/>
  <c r="I23" i="1" s="1"/>
  <c r="F38" i="1"/>
  <c r="U19" i="1"/>
  <c r="P81" i="1"/>
  <c r="F22" i="1"/>
  <c r="R78" i="1"/>
  <c r="F35" i="1"/>
  <c r="AG22" i="1" s="1"/>
  <c r="O30" i="1"/>
  <c r="O32" i="1" s="1"/>
  <c r="F74" i="1"/>
  <c r="L38" i="1"/>
  <c r="O72" i="1"/>
  <c r="O75" i="1"/>
  <c r="T30" i="1"/>
  <c r="R74" i="1"/>
  <c r="O58" i="1"/>
  <c r="I26" i="1"/>
  <c r="I75" i="1"/>
  <c r="O26" i="1"/>
  <c r="L13" i="1"/>
  <c r="R8" i="1"/>
  <c r="T78" i="1"/>
  <c r="I21" i="1"/>
  <c r="R11" i="1"/>
  <c r="P32" i="1"/>
  <c r="R32" i="1" s="1"/>
  <c r="AP21" i="1" s="1"/>
  <c r="F13" i="1"/>
  <c r="T20" i="1"/>
  <c r="L26" i="1"/>
  <c r="D79" i="1"/>
  <c r="D81" i="1"/>
  <c r="O67" i="1"/>
  <c r="M32" i="1"/>
  <c r="U50" i="1"/>
  <c r="E80" i="1"/>
  <c r="E76" i="1"/>
  <c r="S71" i="1"/>
  <c r="S67" i="1"/>
  <c r="U67" i="1" s="1"/>
  <c r="U65" i="1"/>
  <c r="S61" i="1"/>
  <c r="U59" i="1"/>
  <c r="S30" i="1"/>
  <c r="F30" i="1"/>
  <c r="D32" i="1"/>
  <c r="M14" i="1"/>
  <c r="U66" i="1"/>
  <c r="S72" i="1"/>
  <c r="U72" i="1" s="1"/>
  <c r="S75" i="1"/>
  <c r="L12" i="1"/>
  <c r="J14" i="1"/>
  <c r="O53" i="1"/>
  <c r="O49" i="1"/>
  <c r="N76" i="1"/>
  <c r="N80" i="1"/>
  <c r="H14" i="1"/>
  <c r="J81" i="1"/>
  <c r="T31" i="1"/>
  <c r="E81" i="1"/>
  <c r="U48" i="1"/>
  <c r="S54" i="1"/>
  <c r="P23" i="1"/>
  <c r="R21" i="1"/>
  <c r="I13" i="1"/>
  <c r="U68" i="1"/>
  <c r="S70" i="1"/>
  <c r="U70" i="1" s="1"/>
  <c r="O11" i="1"/>
  <c r="L77" i="1"/>
  <c r="U28" i="1"/>
  <c r="O61" i="1"/>
  <c r="O62" i="1"/>
  <c r="D80" i="1"/>
  <c r="D76" i="1"/>
  <c r="T22" i="1"/>
  <c r="T74" i="1"/>
  <c r="T12" i="1"/>
  <c r="T8" i="1"/>
  <c r="I62" i="1"/>
  <c r="O71" i="1"/>
  <c r="R75" i="1"/>
  <c r="F61" i="1"/>
  <c r="AH24" i="1" s="1"/>
  <c r="F17" i="1"/>
  <c r="G81" i="1"/>
  <c r="O74" i="1"/>
  <c r="N81" i="1"/>
  <c r="O35" i="1"/>
  <c r="S22" i="1"/>
  <c r="U16" i="1"/>
  <c r="L11" i="1"/>
  <c r="I31" i="1"/>
  <c r="Q80" i="1"/>
  <c r="Q76" i="1"/>
  <c r="P14" i="1"/>
  <c r="R12" i="1"/>
  <c r="U27" i="1"/>
  <c r="S29" i="1"/>
  <c r="I52" i="1"/>
  <c r="D23" i="1"/>
  <c r="F21" i="1"/>
  <c r="S38" i="1"/>
  <c r="U36" i="1"/>
  <c r="P80" i="1"/>
  <c r="P76" i="1"/>
  <c r="K76" i="1"/>
  <c r="K80" i="1"/>
  <c r="S74" i="1"/>
  <c r="S8" i="1"/>
  <c r="U6" i="1"/>
  <c r="S12" i="1"/>
  <c r="F77" i="1"/>
  <c r="F11" i="1"/>
  <c r="G80" i="1"/>
  <c r="G76" i="1"/>
  <c r="J32" i="1"/>
  <c r="L30" i="1"/>
  <c r="H80" i="1"/>
  <c r="H82" i="1" s="1"/>
  <c r="H76" i="1"/>
  <c r="R53" i="1"/>
  <c r="R49" i="1"/>
  <c r="F26" i="1"/>
  <c r="M81" i="1"/>
  <c r="R17" i="1"/>
  <c r="I78" i="1"/>
  <c r="U56" i="1"/>
  <c r="S62" i="1"/>
  <c r="S58" i="1"/>
  <c r="L20" i="1"/>
  <c r="E79" i="1"/>
  <c r="T53" i="1"/>
  <c r="T49" i="1"/>
  <c r="O22" i="1"/>
  <c r="S77" i="1"/>
  <c r="U9" i="1"/>
  <c r="S11" i="1"/>
  <c r="J80" i="1"/>
  <c r="J76" i="1"/>
  <c r="I74" i="1"/>
  <c r="O54" i="1"/>
  <c r="L22" i="1"/>
  <c r="J23" i="1"/>
  <c r="T21" i="1"/>
  <c r="T17" i="1"/>
  <c r="M23" i="1"/>
  <c r="O21" i="1"/>
  <c r="F78" i="1"/>
  <c r="F81" i="1" s="1"/>
  <c r="S53" i="1"/>
  <c r="S49" i="1"/>
  <c r="U47" i="1"/>
  <c r="S63" i="1"/>
  <c r="U57" i="1"/>
  <c r="S52" i="1"/>
  <c r="G14" i="1"/>
  <c r="I12" i="1"/>
  <c r="T75" i="1"/>
  <c r="S40" i="1"/>
  <c r="U34" i="1"/>
  <c r="M80" i="1"/>
  <c r="M76" i="1"/>
  <c r="L52" i="1"/>
  <c r="L53" i="1"/>
  <c r="O78" i="1"/>
  <c r="G32" i="1"/>
  <c r="I30" i="1"/>
  <c r="T77" i="1"/>
  <c r="T11" i="1"/>
  <c r="L74" i="1"/>
  <c r="I77" i="1"/>
  <c r="N79" i="1"/>
  <c r="T39" i="1"/>
  <c r="T35" i="1"/>
  <c r="S26" i="1"/>
  <c r="U24" i="1"/>
  <c r="U69" i="1"/>
  <c r="F58" i="1"/>
  <c r="AG24" i="1" s="1"/>
  <c r="S20" i="1"/>
  <c r="U18" i="1"/>
  <c r="U10" i="1"/>
  <c r="S78" i="1"/>
  <c r="F70" i="1"/>
  <c r="AH25" i="1" s="1"/>
  <c r="L75" i="1"/>
  <c r="J79" i="1"/>
  <c r="S31" i="1"/>
  <c r="F31" i="1"/>
  <c r="U15" i="1"/>
  <c r="O41" i="1" l="1"/>
  <c r="T55" i="1"/>
  <c r="K82" i="1"/>
  <c r="AM22" i="1"/>
  <c r="AP22" i="1"/>
  <c r="AJ20" i="1"/>
  <c r="F32" i="1"/>
  <c r="AG21" i="1" s="1"/>
  <c r="AI20" i="1"/>
  <c r="T64" i="1"/>
  <c r="I32" i="1"/>
  <c r="AJ21" i="1" s="1"/>
  <c r="AO21" i="1"/>
  <c r="AM21" i="1"/>
  <c r="AL22" i="1"/>
  <c r="AH22" i="1"/>
  <c r="AN21" i="1"/>
  <c r="AK25" i="1"/>
  <c r="AO22" i="1"/>
  <c r="AI22" i="1"/>
  <c r="AK22" i="1"/>
  <c r="AJ22" i="1"/>
  <c r="AK24" i="1"/>
  <c r="AN22" i="1"/>
  <c r="T14" i="1"/>
  <c r="U35" i="1"/>
  <c r="U40" i="1"/>
  <c r="L14" i="1"/>
  <c r="AL19" i="1" s="1"/>
  <c r="R81" i="1"/>
  <c r="L32" i="1"/>
  <c r="AL21" i="1" s="1"/>
  <c r="U54" i="1"/>
  <c r="U13" i="1"/>
  <c r="U52" i="1"/>
  <c r="O73" i="1"/>
  <c r="AM25" i="1" s="1"/>
  <c r="F76" i="1"/>
  <c r="T41" i="1"/>
  <c r="U63" i="1"/>
  <c r="U61" i="1"/>
  <c r="L23" i="1"/>
  <c r="AL20" i="1" s="1"/>
  <c r="U26" i="1"/>
  <c r="L55" i="1"/>
  <c r="AK23" i="1" s="1"/>
  <c r="T23" i="1"/>
  <c r="U38" i="1"/>
  <c r="I55" i="1"/>
  <c r="AI23" i="1" s="1"/>
  <c r="R73" i="1"/>
  <c r="L81" i="1"/>
  <c r="U20" i="1"/>
  <c r="R55" i="1"/>
  <c r="AP23" i="1" s="1"/>
  <c r="I64" i="1"/>
  <c r="AJ24" i="1" s="1"/>
  <c r="R23" i="1"/>
  <c r="AO20" i="1" s="1"/>
  <c r="F14" i="1"/>
  <c r="AH19" i="1" s="1"/>
  <c r="D82" i="1"/>
  <c r="L79" i="1"/>
  <c r="I81" i="1"/>
  <c r="U8" i="1"/>
  <c r="F23" i="1"/>
  <c r="AG20" i="1" s="1"/>
  <c r="Q82" i="1"/>
  <c r="O64" i="1"/>
  <c r="AN24" i="1" s="1"/>
  <c r="T79" i="1"/>
  <c r="M82" i="1"/>
  <c r="T81" i="1"/>
  <c r="T32" i="1"/>
  <c r="O14" i="1"/>
  <c r="AN19" i="1" s="1"/>
  <c r="O81" i="1"/>
  <c r="P82" i="1"/>
  <c r="R14" i="1"/>
  <c r="AP19" i="1" s="1"/>
  <c r="R79" i="1"/>
  <c r="U17" i="1"/>
  <c r="R80" i="1"/>
  <c r="R82" i="1" s="1"/>
  <c r="I14" i="1"/>
  <c r="AJ19" i="1" s="1"/>
  <c r="U22" i="1"/>
  <c r="U29" i="1"/>
  <c r="U39" i="1"/>
  <c r="F79" i="1"/>
  <c r="U75" i="1"/>
  <c r="S81" i="1"/>
  <c r="S79" i="1"/>
  <c r="S55" i="1"/>
  <c r="J82" i="1"/>
  <c r="R76" i="1"/>
  <c r="O79" i="1"/>
  <c r="F80" i="1"/>
  <c r="F82" i="1" s="1"/>
  <c r="O80" i="1"/>
  <c r="O76" i="1"/>
  <c r="S73" i="1"/>
  <c r="U73" i="1" s="1"/>
  <c r="U71" i="1"/>
  <c r="I79" i="1"/>
  <c r="U53" i="1"/>
  <c r="U49" i="1"/>
  <c r="T76" i="1"/>
  <c r="T80" i="1"/>
  <c r="O55" i="1"/>
  <c r="AM23" i="1" s="1"/>
  <c r="U31" i="1"/>
  <c r="L76" i="1"/>
  <c r="L80" i="1"/>
  <c r="U11" i="1"/>
  <c r="U77" i="1"/>
  <c r="S64" i="1"/>
  <c r="E82" i="1"/>
  <c r="S32" i="1"/>
  <c r="U30" i="1"/>
  <c r="U32" i="1" s="1"/>
  <c r="U12" i="1"/>
  <c r="S14" i="1"/>
  <c r="U74" i="1"/>
  <c r="S23" i="1"/>
  <c r="I80" i="1"/>
  <c r="I76" i="1"/>
  <c r="N82" i="1"/>
  <c r="U21" i="1"/>
  <c r="U62" i="1"/>
  <c r="U58" i="1"/>
  <c r="O23" i="1"/>
  <c r="AN20" i="1" s="1"/>
  <c r="U78" i="1"/>
  <c r="S41" i="1"/>
  <c r="G82" i="1"/>
  <c r="S76" i="1"/>
  <c r="S80" i="1"/>
  <c r="AN25" i="1" l="1"/>
  <c r="AI21" i="1"/>
  <c r="AP20" i="1"/>
  <c r="AG19" i="1"/>
  <c r="AO19" i="1"/>
  <c r="AM24" i="1"/>
  <c r="AK19" i="1"/>
  <c r="AH21" i="1"/>
  <c r="AM19" i="1"/>
  <c r="AO23" i="1"/>
  <c r="AK20" i="1"/>
  <c r="AM20" i="1"/>
  <c r="AJ23" i="1"/>
  <c r="AI24" i="1"/>
  <c r="AH20" i="1"/>
  <c r="AN23" i="1"/>
  <c r="AL23" i="1"/>
  <c r="AI19" i="1"/>
  <c r="AK21" i="1"/>
  <c r="AP25" i="1"/>
  <c r="AO25" i="1"/>
  <c r="U14" i="1"/>
  <c r="U41" i="1"/>
  <c r="I82" i="1"/>
  <c r="U55" i="1"/>
  <c r="U64" i="1"/>
  <c r="L82" i="1"/>
  <c r="T82" i="1"/>
  <c r="O82" i="1"/>
  <c r="S82" i="1"/>
  <c r="U23" i="1"/>
  <c r="U81" i="1"/>
  <c r="U79" i="1"/>
  <c r="U80" i="1"/>
  <c r="U76" i="1"/>
  <c r="U82" i="1" l="1"/>
</calcChain>
</file>

<file path=xl/sharedStrings.xml><?xml version="1.0" encoding="utf-8"?>
<sst xmlns="http://schemas.openxmlformats.org/spreadsheetml/2006/main" count="306" uniqueCount="60">
  <si>
    <t>القوى العاملة   الفنية بالدولة حسب  الامارة و الجنس و الجنسية عام 2015</t>
  </si>
  <si>
    <t>طبيب بشرى Doctor</t>
  </si>
  <si>
    <t>طبيب اسنان  Dentist</t>
  </si>
  <si>
    <t>صيدلـيPharmacist</t>
  </si>
  <si>
    <t>ممرضNurse.</t>
  </si>
  <si>
    <t>فنييونParamedic</t>
  </si>
  <si>
    <t>المجموع  Total</t>
  </si>
  <si>
    <t>يوجد 184 صيدلي منهم 2 مواطن ( 0 ذكور + 2 اناث ) و 182 غير مواطن ( 100 ذكور + 82 اناث )  يعملون بالمستودعات الطبية بامارة ابوظبي تم اضافتهم الى عدد الصيادلة بالقطاع الخاص بابوظبي</t>
  </si>
  <si>
    <t>بيانات دبي  نشمل   كاتالي :</t>
  </si>
  <si>
    <t xml:space="preserve">1 - حكومي يشمل :  بيانات هيئة الصحة دبي + بيانات وزارة الصحة بدبي </t>
  </si>
  <si>
    <t xml:space="preserve">2 - خاص يشمل : قطاع خاص بدبي + بيانات مدينة دبي الطبية+ بيانات الصيادلة بالقطاع الخاص بدبي ( يعملون بالمستودعات الطبية ) </t>
  </si>
  <si>
    <t>بيانات الشارقة تشمل : بيانات وزارة الصحة +بيانات مستشفى الجامعى بالشارقة</t>
  </si>
  <si>
    <t xml:space="preserve"> </t>
  </si>
  <si>
    <t>القوى العاملة  الفنية بالدولة حسب  الامارة و الجنس و الجنسية عام 2015</t>
  </si>
  <si>
    <t>حكومي Government</t>
  </si>
  <si>
    <t>خاص Private</t>
  </si>
  <si>
    <t>المجموع Total</t>
  </si>
  <si>
    <t>Abu Dhabi</t>
  </si>
  <si>
    <t>Local</t>
  </si>
  <si>
    <t>Non local</t>
  </si>
  <si>
    <t>Total</t>
  </si>
  <si>
    <t>Emirate</t>
  </si>
  <si>
    <t>Nationality</t>
  </si>
  <si>
    <t>Male</t>
  </si>
  <si>
    <t>Female</t>
  </si>
  <si>
    <t>Gender</t>
  </si>
  <si>
    <t>الامارة</t>
  </si>
  <si>
    <t>الجنسية</t>
  </si>
  <si>
    <t>الجنس</t>
  </si>
  <si>
    <t>مواطن</t>
  </si>
  <si>
    <t xml:space="preserve">غير مواطن </t>
  </si>
  <si>
    <t>المجموع</t>
  </si>
  <si>
    <t>ابوظبي</t>
  </si>
  <si>
    <t>ذكور</t>
  </si>
  <si>
    <t>اناث</t>
  </si>
  <si>
    <t>دبي</t>
  </si>
  <si>
    <t>غير مواطن</t>
  </si>
  <si>
    <t>الشارقة</t>
  </si>
  <si>
    <t>عجمان</t>
  </si>
  <si>
    <t>ام القيوين</t>
  </si>
  <si>
    <t>راس الخيمة</t>
  </si>
  <si>
    <t>الفجيرة</t>
  </si>
  <si>
    <t>Dubai</t>
  </si>
  <si>
    <t>Sharjah</t>
  </si>
  <si>
    <t>Ajman</t>
  </si>
  <si>
    <t>UAQ</t>
  </si>
  <si>
    <t>RAK</t>
  </si>
  <si>
    <t>FUJ</t>
  </si>
  <si>
    <t>MANPOWER By MEDICAL DISTRICT, SECTOR, NATIONALITY &amp; GENDER 2015</t>
  </si>
  <si>
    <t xml:space="preserve"> ابوظبى Abu Dhabi</t>
  </si>
  <si>
    <t xml:space="preserve"> دبى Dubai</t>
  </si>
  <si>
    <t xml:space="preserve"> الشارقة Sharjah</t>
  </si>
  <si>
    <t xml:space="preserve"> عجمان Ajman</t>
  </si>
  <si>
    <t xml:space="preserve"> ام القيوين UAQ</t>
  </si>
  <si>
    <t xml:space="preserve"> راس الخيمة RAK</t>
  </si>
  <si>
    <t xml:space="preserve"> الفجيرة Fujairah</t>
  </si>
  <si>
    <t>مواطن  Local</t>
  </si>
  <si>
    <t>غير مواطن  Non local</t>
  </si>
  <si>
    <t>الجنسية Nationality</t>
  </si>
  <si>
    <t>جدول ( 2 )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</si>
</sst>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3" borderId="0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textRotation="90" wrapText="1"/>
    </xf>
    <xf numFmtId="2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 wrapText="1" readingOrder="2"/>
    </xf>
    <xf numFmtId="0" fontId="4" fillId="3" borderId="0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41382327209099"/>
          <c:y val="5.1400554097404488E-2"/>
          <c:w val="0.85207370953630801"/>
          <c:h val="0.61729768153980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'القوى العاملة حسب الامارة'!$AG$17:$AG$18</c:f>
              <c:strCache>
                <c:ptCount val="1"/>
                <c:pt idx="0">
                  <c:v>طبيب بشرى Doctor مواطن  Local</c:v>
                </c:pt>
              </c:strCache>
            </c:strRef>
          </c:tx>
          <c:invertIfNegative val="0"/>
          <c:cat>
            <c:strRef>
              <c:f>'القوى العاملة حسب الامارة'!$AF$19:$AF$25</c:f>
              <c:strCache>
                <c:ptCount val="7"/>
                <c:pt idx="0">
                  <c:v> ابوظبى Abu Dhabi</c:v>
                </c:pt>
                <c:pt idx="1">
                  <c:v> دبى Dubai</c:v>
                </c:pt>
                <c:pt idx="2">
                  <c:v> الشارقة Sharjah</c:v>
                </c:pt>
                <c:pt idx="3">
                  <c:v> عجمان Ajman</c:v>
                </c:pt>
                <c:pt idx="4">
                  <c:v> ام القيوين UAQ</c:v>
                </c:pt>
                <c:pt idx="5">
                  <c:v> راس الخيمة RAK</c:v>
                </c:pt>
                <c:pt idx="6">
                  <c:v> الفجيرة Fujairah</c:v>
                </c:pt>
              </c:strCache>
            </c:strRef>
          </c:cat>
          <c:val>
            <c:numRef>
              <c:f>'القوى العاملة حسب الامارة'!$AG$19:$AG$25</c:f>
              <c:numCache>
                <c:formatCode>0.00</c:formatCode>
                <c:ptCount val="7"/>
                <c:pt idx="0">
                  <c:v>10.549320732427644</c:v>
                </c:pt>
                <c:pt idx="1">
                  <c:v>8.291610697276834</c:v>
                </c:pt>
                <c:pt idx="2">
                  <c:v>7.2110286320254504</c:v>
                </c:pt>
                <c:pt idx="3">
                  <c:v>4.9900199600798407</c:v>
                </c:pt>
                <c:pt idx="4">
                  <c:v>4.180064308681672</c:v>
                </c:pt>
                <c:pt idx="5">
                  <c:v>8.3969465648854964</c:v>
                </c:pt>
                <c:pt idx="6">
                  <c:v>10.970464135021096</c:v>
                </c:pt>
              </c:numCache>
            </c:numRef>
          </c:val>
        </c:ser>
        <c:ser>
          <c:idx val="1"/>
          <c:order val="1"/>
          <c:tx>
            <c:strRef>
              <c:f>'القوى العاملة حسب الامارة'!$AH$17:$AH$18</c:f>
              <c:strCache>
                <c:ptCount val="1"/>
                <c:pt idx="0">
                  <c:v>طبيب بشرى Doctor غير مواطن  Non local</c:v>
                </c:pt>
              </c:strCache>
            </c:strRef>
          </c:tx>
          <c:invertIfNegative val="0"/>
          <c:cat>
            <c:strRef>
              <c:f>'القوى العاملة حسب الامارة'!$AF$19:$AF$25</c:f>
              <c:strCache>
                <c:ptCount val="7"/>
                <c:pt idx="0">
                  <c:v> ابوظبى Abu Dhabi</c:v>
                </c:pt>
                <c:pt idx="1">
                  <c:v> دبى Dubai</c:v>
                </c:pt>
                <c:pt idx="2">
                  <c:v> الشارقة Sharjah</c:v>
                </c:pt>
                <c:pt idx="3">
                  <c:v> عجمان Ajman</c:v>
                </c:pt>
                <c:pt idx="4">
                  <c:v> ام القيوين UAQ</c:v>
                </c:pt>
                <c:pt idx="5">
                  <c:v> راس الخيمة RAK</c:v>
                </c:pt>
                <c:pt idx="6">
                  <c:v> الفجيرة Fujairah</c:v>
                </c:pt>
              </c:strCache>
            </c:strRef>
          </c:cat>
          <c:val>
            <c:numRef>
              <c:f>'القوى العاملة حسب الامارة'!$AH$19:$AH$25</c:f>
              <c:numCache>
                <c:formatCode>0.00</c:formatCode>
                <c:ptCount val="7"/>
                <c:pt idx="0">
                  <c:v>89.450679267572355</c:v>
                </c:pt>
                <c:pt idx="1">
                  <c:v>91.708389302723162</c:v>
                </c:pt>
                <c:pt idx="2">
                  <c:v>92.788971367974554</c:v>
                </c:pt>
                <c:pt idx="3">
                  <c:v>95.009980039920165</c:v>
                </c:pt>
                <c:pt idx="4">
                  <c:v>95.819935691318321</c:v>
                </c:pt>
                <c:pt idx="5">
                  <c:v>91.603053435114504</c:v>
                </c:pt>
                <c:pt idx="6">
                  <c:v>89.029535864978897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1200"/>
        <c:axId val="236772736"/>
      </c:barChart>
      <c:catAx>
        <c:axId val="236771200"/>
        <c:scaling>
          <c:orientation val="minMax"/>
        </c:scaling>
        <c:delete val="0"/>
        <c:axPos val="b"/>
        <c:majorTickMark val="out"/>
        <c:minorTickMark val="none"/>
        <c:tickLblPos val="nextTo"/>
        <c:crossAx val="236772736"/>
        <c:crosses val="autoZero"/>
        <c:auto val="1"/>
        <c:lblAlgn val="ctr"/>
        <c:lblOffset val="100"/>
        <c:noMultiLvlLbl val="0"/>
      </c:catAx>
      <c:valAx>
        <c:axId val="23677273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36771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265310586176737E-2"/>
          <c:y val="0.84645450568678915"/>
          <c:w val="0.83562357830271217"/>
          <c:h val="0.1496835812190142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'القوى العاملة حسب الامارة'!$AI$17:$AI$18</c:f>
              <c:strCache>
                <c:ptCount val="1"/>
                <c:pt idx="0">
                  <c:v>طبيب اسنان  Dentist مواطن  Local</c:v>
                </c:pt>
              </c:strCache>
            </c:strRef>
          </c:tx>
          <c:invertIfNegative val="0"/>
          <c:cat>
            <c:strRef>
              <c:f>'القوى العاملة حسب الامارة'!$AF$19:$AF$25</c:f>
              <c:strCache>
                <c:ptCount val="7"/>
                <c:pt idx="0">
                  <c:v> ابوظبى Abu Dhabi</c:v>
                </c:pt>
                <c:pt idx="1">
                  <c:v> دبى Dubai</c:v>
                </c:pt>
                <c:pt idx="2">
                  <c:v> الشارقة Sharjah</c:v>
                </c:pt>
                <c:pt idx="3">
                  <c:v> عجمان Ajman</c:v>
                </c:pt>
                <c:pt idx="4">
                  <c:v> ام القيوين UAQ</c:v>
                </c:pt>
                <c:pt idx="5">
                  <c:v> راس الخيمة RAK</c:v>
                </c:pt>
                <c:pt idx="6">
                  <c:v> الفجيرة Fujairah</c:v>
                </c:pt>
              </c:strCache>
            </c:strRef>
          </c:cat>
          <c:val>
            <c:numRef>
              <c:f>'القوى العاملة حسب الامارة'!$AI$19:$AI$25</c:f>
              <c:numCache>
                <c:formatCode>0.00</c:formatCode>
                <c:ptCount val="7"/>
                <c:pt idx="0">
                  <c:v>8.7764253683536193</c:v>
                </c:pt>
                <c:pt idx="1">
                  <c:v>8.1568273997296075</c:v>
                </c:pt>
                <c:pt idx="2">
                  <c:v>10.207336523125997</c:v>
                </c:pt>
                <c:pt idx="3">
                  <c:v>13.48314606741573</c:v>
                </c:pt>
                <c:pt idx="4">
                  <c:v>21.739130434782609</c:v>
                </c:pt>
                <c:pt idx="5">
                  <c:v>20.88607594936709</c:v>
                </c:pt>
                <c:pt idx="6">
                  <c:v>38.582677165354333</c:v>
                </c:pt>
              </c:numCache>
            </c:numRef>
          </c:val>
        </c:ser>
        <c:ser>
          <c:idx val="1"/>
          <c:order val="1"/>
          <c:tx>
            <c:strRef>
              <c:f>'القوى العاملة حسب الامارة'!$AJ$17:$AJ$18</c:f>
              <c:strCache>
                <c:ptCount val="1"/>
                <c:pt idx="0">
                  <c:v>طبيب اسنان  Dentist غير مواطن  Non local</c:v>
                </c:pt>
              </c:strCache>
            </c:strRef>
          </c:tx>
          <c:invertIfNegative val="0"/>
          <c:cat>
            <c:strRef>
              <c:f>'القوى العاملة حسب الامارة'!$AF$19:$AF$25</c:f>
              <c:strCache>
                <c:ptCount val="7"/>
                <c:pt idx="0">
                  <c:v> ابوظبى Abu Dhabi</c:v>
                </c:pt>
                <c:pt idx="1">
                  <c:v> دبى Dubai</c:v>
                </c:pt>
                <c:pt idx="2">
                  <c:v> الشارقة Sharjah</c:v>
                </c:pt>
                <c:pt idx="3">
                  <c:v> عجمان Ajman</c:v>
                </c:pt>
                <c:pt idx="4">
                  <c:v> ام القيوين UAQ</c:v>
                </c:pt>
                <c:pt idx="5">
                  <c:v> راس الخيمة RAK</c:v>
                </c:pt>
                <c:pt idx="6">
                  <c:v> الفجيرة Fujairah</c:v>
                </c:pt>
              </c:strCache>
            </c:strRef>
          </c:cat>
          <c:val>
            <c:numRef>
              <c:f>'القوى العاملة حسب الامارة'!$AJ$19:$AJ$25</c:f>
              <c:numCache>
                <c:formatCode>0.00</c:formatCode>
                <c:ptCount val="7"/>
                <c:pt idx="0">
                  <c:v>91.223574631646386</c:v>
                </c:pt>
                <c:pt idx="1">
                  <c:v>91.843172600270393</c:v>
                </c:pt>
                <c:pt idx="2">
                  <c:v>89.792663476873997</c:v>
                </c:pt>
                <c:pt idx="3">
                  <c:v>86.516853932584269</c:v>
                </c:pt>
                <c:pt idx="4">
                  <c:v>78.260869565217391</c:v>
                </c:pt>
                <c:pt idx="5">
                  <c:v>79.113924050632917</c:v>
                </c:pt>
                <c:pt idx="6">
                  <c:v>61.417322834645667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00288"/>
        <c:axId val="74701824"/>
      </c:barChart>
      <c:catAx>
        <c:axId val="74700288"/>
        <c:scaling>
          <c:orientation val="minMax"/>
        </c:scaling>
        <c:delete val="0"/>
        <c:axPos val="b"/>
        <c:majorTickMark val="out"/>
        <c:minorTickMark val="none"/>
        <c:tickLblPos val="nextTo"/>
        <c:crossAx val="74701824"/>
        <c:crosses val="autoZero"/>
        <c:auto val="1"/>
        <c:lblAlgn val="ctr"/>
        <c:lblOffset val="100"/>
        <c:noMultiLvlLbl val="0"/>
      </c:catAx>
      <c:valAx>
        <c:axId val="747018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4700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'القوى العاملة حسب الامارة'!$AK$17:$AK$18</c:f>
              <c:strCache>
                <c:ptCount val="1"/>
                <c:pt idx="0">
                  <c:v>صيدلـيPharmacist مواطن  Local</c:v>
                </c:pt>
              </c:strCache>
            </c:strRef>
          </c:tx>
          <c:invertIfNegative val="0"/>
          <c:cat>
            <c:strRef>
              <c:f>'القوى العاملة حسب الامارة'!$AF$19:$AF$25</c:f>
              <c:strCache>
                <c:ptCount val="7"/>
                <c:pt idx="0">
                  <c:v> ابوظبى Abu Dhabi</c:v>
                </c:pt>
                <c:pt idx="1">
                  <c:v> دبى Dubai</c:v>
                </c:pt>
                <c:pt idx="2">
                  <c:v> الشارقة Sharjah</c:v>
                </c:pt>
                <c:pt idx="3">
                  <c:v> عجمان Ajman</c:v>
                </c:pt>
                <c:pt idx="4">
                  <c:v> ام القيوين UAQ</c:v>
                </c:pt>
                <c:pt idx="5">
                  <c:v> راس الخيمة RAK</c:v>
                </c:pt>
                <c:pt idx="6">
                  <c:v> الفجيرة Fujairah</c:v>
                </c:pt>
              </c:strCache>
            </c:strRef>
          </c:cat>
          <c:val>
            <c:numRef>
              <c:f>'القوى العاملة حسب الامارة'!$AK$19:$AK$25</c:f>
              <c:numCache>
                <c:formatCode>0.00</c:formatCode>
                <c:ptCount val="7"/>
                <c:pt idx="0">
                  <c:v>2.3434991974317816</c:v>
                </c:pt>
                <c:pt idx="1">
                  <c:v>20.980392156862745</c:v>
                </c:pt>
                <c:pt idx="2">
                  <c:v>5.1934826883910388</c:v>
                </c:pt>
                <c:pt idx="3">
                  <c:v>5.0387596899224807</c:v>
                </c:pt>
                <c:pt idx="4">
                  <c:v>10.909090909090908</c:v>
                </c:pt>
                <c:pt idx="5">
                  <c:v>9.5890410958904102</c:v>
                </c:pt>
                <c:pt idx="6">
                  <c:v>10.185185185185185</c:v>
                </c:pt>
              </c:numCache>
            </c:numRef>
          </c:val>
        </c:ser>
        <c:ser>
          <c:idx val="1"/>
          <c:order val="1"/>
          <c:tx>
            <c:strRef>
              <c:f>'القوى العاملة حسب الامارة'!$AL$17:$AL$18</c:f>
              <c:strCache>
                <c:ptCount val="1"/>
                <c:pt idx="0">
                  <c:v>صيدلـيPharmacist غير مواطن  Non local</c:v>
                </c:pt>
              </c:strCache>
            </c:strRef>
          </c:tx>
          <c:invertIfNegative val="0"/>
          <c:cat>
            <c:strRef>
              <c:f>'القوى العاملة حسب الامارة'!$AF$19:$AF$25</c:f>
              <c:strCache>
                <c:ptCount val="7"/>
                <c:pt idx="0">
                  <c:v> ابوظبى Abu Dhabi</c:v>
                </c:pt>
                <c:pt idx="1">
                  <c:v> دبى Dubai</c:v>
                </c:pt>
                <c:pt idx="2">
                  <c:v> الشارقة Sharjah</c:v>
                </c:pt>
                <c:pt idx="3">
                  <c:v> عجمان Ajman</c:v>
                </c:pt>
                <c:pt idx="4">
                  <c:v> ام القيوين UAQ</c:v>
                </c:pt>
                <c:pt idx="5">
                  <c:v> راس الخيمة RAK</c:v>
                </c:pt>
                <c:pt idx="6">
                  <c:v> الفجيرة Fujairah</c:v>
                </c:pt>
              </c:strCache>
            </c:strRef>
          </c:cat>
          <c:val>
            <c:numRef>
              <c:f>'القوى العاملة حسب الامارة'!$AL$19:$AL$25</c:f>
              <c:numCache>
                <c:formatCode>0.00</c:formatCode>
                <c:ptCount val="7"/>
                <c:pt idx="0">
                  <c:v>97.656500802568218</c:v>
                </c:pt>
                <c:pt idx="1">
                  <c:v>79.019607843137251</c:v>
                </c:pt>
                <c:pt idx="2">
                  <c:v>94.806517311608957</c:v>
                </c:pt>
                <c:pt idx="3">
                  <c:v>94.961240310077514</c:v>
                </c:pt>
                <c:pt idx="4">
                  <c:v>89.090909090909093</c:v>
                </c:pt>
                <c:pt idx="5">
                  <c:v>90.410958904109592</c:v>
                </c:pt>
                <c:pt idx="6">
                  <c:v>89.81481481481481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22688"/>
        <c:axId val="74740864"/>
      </c:barChart>
      <c:catAx>
        <c:axId val="74722688"/>
        <c:scaling>
          <c:orientation val="minMax"/>
        </c:scaling>
        <c:delete val="0"/>
        <c:axPos val="b"/>
        <c:majorTickMark val="out"/>
        <c:minorTickMark val="none"/>
        <c:tickLblPos val="nextTo"/>
        <c:crossAx val="74740864"/>
        <c:crosses val="autoZero"/>
        <c:auto val="1"/>
        <c:lblAlgn val="ctr"/>
        <c:lblOffset val="100"/>
        <c:noMultiLvlLbl val="0"/>
      </c:catAx>
      <c:valAx>
        <c:axId val="7474086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74722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38745</xdr:colOff>
      <xdr:row>26</xdr:row>
      <xdr:rowOff>234734</xdr:rowOff>
    </xdr:from>
    <xdr:to>
      <xdr:col>32</xdr:col>
      <xdr:colOff>542440</xdr:colOff>
      <xdr:row>34</xdr:row>
      <xdr:rowOff>265731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87178</xdr:colOff>
      <xdr:row>28</xdr:row>
      <xdr:rowOff>186302</xdr:rowOff>
    </xdr:from>
    <xdr:to>
      <xdr:col>40</xdr:col>
      <xdr:colOff>364855</xdr:colOff>
      <xdr:row>36</xdr:row>
      <xdr:rowOff>217299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54889</xdr:colOff>
      <xdr:row>37</xdr:row>
      <xdr:rowOff>218589</xdr:rowOff>
    </xdr:from>
    <xdr:to>
      <xdr:col>32</xdr:col>
      <xdr:colOff>558584</xdr:colOff>
      <xdr:row>47</xdr:row>
      <xdr:rowOff>249586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575;&#1604;&#1602;&#1608;&#1609;%20&#1575;&#1604;&#1593;&#1575;&#1605;&#1604;&#1577;%20&#1575;&#1604;&#1601;&#1606;&#1610;&#1577;%20&#1576;&#1575;&#1604;&#1583;&#1608;&#1604;&#1577;%20&#1593;&#1575;&#1605;%202015\&#1575;&#1604;&#1602;&#1608;&#1609;%20&#1575;&#1604;&#1593;&#1575;&#1605;&#1604;&#1577;%20&#1575;&#1604;&#1601;&#1606;&#1610;&#1577;%20&#1576;&#1575;&#1604;&#1583;&#1608;&#1604;&#1577;%20&#1593;&#1575;&#1605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زارة الصحة"/>
      <sheetName val="هيئة الصحة ابوظبي"/>
      <sheetName val="هيئة الصحة دبي"/>
      <sheetName val="الامارات الشمالية حسب الامارة"/>
      <sheetName val="مدينة دبي الطبية"/>
      <sheetName val="مستشفى خليفه  بام القيوي"/>
      <sheetName val="مستشفى خليفة  راس الخيمة"/>
      <sheetName val="مستشفى الجامعي"/>
      <sheetName val="قطاع خاص بالامارات الشمالية"/>
      <sheetName val="القوى العاملة حسب الامارة"/>
      <sheetName val="القوى العاملة حسب المنشآة"/>
      <sheetName val="النسبة"/>
    </sheetNames>
    <sheetDataSet>
      <sheetData sheetId="0">
        <row r="5">
          <cell r="E5">
            <v>1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E6">
            <v>0</v>
          </cell>
          <cell r="F6">
            <v>0</v>
          </cell>
          <cell r="G6">
            <v>1</v>
          </cell>
          <cell r="H6">
            <v>2</v>
          </cell>
          <cell r="I6">
            <v>7</v>
          </cell>
        </row>
        <row r="8">
          <cell r="E8">
            <v>1</v>
          </cell>
          <cell r="F8">
            <v>0</v>
          </cell>
          <cell r="G8">
            <v>6</v>
          </cell>
          <cell r="H8">
            <v>0</v>
          </cell>
          <cell r="I8">
            <v>9</v>
          </cell>
        </row>
        <row r="9">
          <cell r="E9">
            <v>3</v>
          </cell>
          <cell r="F9">
            <v>0</v>
          </cell>
          <cell r="G9">
            <v>8</v>
          </cell>
          <cell r="H9">
            <v>0</v>
          </cell>
          <cell r="I9">
            <v>9</v>
          </cell>
        </row>
        <row r="14">
          <cell r="E14">
            <v>7</v>
          </cell>
          <cell r="F14">
            <v>2</v>
          </cell>
          <cell r="G14">
            <v>1</v>
          </cell>
          <cell r="H14">
            <v>0</v>
          </cell>
          <cell r="I14">
            <v>9</v>
          </cell>
        </row>
        <row r="15">
          <cell r="E15">
            <v>46</v>
          </cell>
          <cell r="F15">
            <v>25</v>
          </cell>
          <cell r="G15">
            <v>51</v>
          </cell>
          <cell r="H15">
            <v>15</v>
          </cell>
          <cell r="I15">
            <v>102</v>
          </cell>
        </row>
        <row r="17">
          <cell r="E17">
            <v>92</v>
          </cell>
          <cell r="F17">
            <v>6</v>
          </cell>
          <cell r="G17">
            <v>12</v>
          </cell>
          <cell r="H17">
            <v>83</v>
          </cell>
          <cell r="I17">
            <v>132</v>
          </cell>
        </row>
        <row r="18">
          <cell r="E18">
            <v>66</v>
          </cell>
          <cell r="F18">
            <v>6</v>
          </cell>
          <cell r="G18">
            <v>6</v>
          </cell>
          <cell r="H18">
            <v>347</v>
          </cell>
          <cell r="I18">
            <v>122</v>
          </cell>
        </row>
        <row r="23">
          <cell r="E23">
            <v>19</v>
          </cell>
          <cell r="F23">
            <v>5</v>
          </cell>
          <cell r="G23">
            <v>0</v>
          </cell>
          <cell r="H23">
            <v>0</v>
          </cell>
          <cell r="I23">
            <v>5</v>
          </cell>
        </row>
        <row r="24">
          <cell r="E24">
            <v>91</v>
          </cell>
          <cell r="F24">
            <v>54</v>
          </cell>
          <cell r="G24">
            <v>48</v>
          </cell>
          <cell r="H24">
            <v>84</v>
          </cell>
          <cell r="I24">
            <v>207</v>
          </cell>
        </row>
        <row r="26">
          <cell r="E26">
            <v>271</v>
          </cell>
          <cell r="F26">
            <v>8</v>
          </cell>
          <cell r="G26">
            <v>2</v>
          </cell>
          <cell r="H26">
            <v>190</v>
          </cell>
          <cell r="I26">
            <v>240</v>
          </cell>
        </row>
        <row r="27">
          <cell r="E27">
            <v>179</v>
          </cell>
          <cell r="F27">
            <v>12</v>
          </cell>
          <cell r="G27">
            <v>2</v>
          </cell>
          <cell r="H27">
            <v>1045</v>
          </cell>
          <cell r="I27">
            <v>306</v>
          </cell>
        </row>
        <row r="32">
          <cell r="E32">
            <v>2</v>
          </cell>
          <cell r="F32">
            <v>1</v>
          </cell>
          <cell r="G32">
            <v>0</v>
          </cell>
          <cell r="H32">
            <v>0</v>
          </cell>
          <cell r="I32">
            <v>2</v>
          </cell>
        </row>
        <row r="33">
          <cell r="E33">
            <v>20</v>
          </cell>
          <cell r="F33">
            <v>23</v>
          </cell>
          <cell r="G33">
            <v>12</v>
          </cell>
          <cell r="H33">
            <v>14</v>
          </cell>
          <cell r="I33">
            <v>58</v>
          </cell>
        </row>
        <row r="34">
          <cell r="E34">
            <v>22</v>
          </cell>
          <cell r="F34">
            <v>24</v>
          </cell>
          <cell r="G34">
            <v>12</v>
          </cell>
          <cell r="H34">
            <v>14</v>
          </cell>
          <cell r="I34">
            <v>60</v>
          </cell>
        </row>
        <row r="35">
          <cell r="E35">
            <v>86</v>
          </cell>
          <cell r="F35">
            <v>4</v>
          </cell>
          <cell r="G35">
            <v>1</v>
          </cell>
          <cell r="H35">
            <v>44</v>
          </cell>
          <cell r="I35">
            <v>68</v>
          </cell>
        </row>
        <row r="36">
          <cell r="E36">
            <v>71</v>
          </cell>
          <cell r="F36">
            <v>5</v>
          </cell>
          <cell r="G36">
            <v>4</v>
          </cell>
          <cell r="H36">
            <v>375</v>
          </cell>
          <cell r="I36">
            <v>91</v>
          </cell>
        </row>
        <row r="37">
          <cell r="E37">
            <v>157</v>
          </cell>
          <cell r="F37">
            <v>9</v>
          </cell>
          <cell r="G37">
            <v>5</v>
          </cell>
          <cell r="H37">
            <v>419</v>
          </cell>
          <cell r="I37">
            <v>159</v>
          </cell>
        </row>
        <row r="38">
          <cell r="E38">
            <v>88</v>
          </cell>
          <cell r="F38">
            <v>5</v>
          </cell>
          <cell r="G38">
            <v>1</v>
          </cell>
          <cell r="H38">
            <v>44</v>
          </cell>
          <cell r="I38">
            <v>70</v>
          </cell>
        </row>
        <row r="39">
          <cell r="E39">
            <v>91</v>
          </cell>
          <cell r="F39">
            <v>28</v>
          </cell>
          <cell r="G39">
            <v>16</v>
          </cell>
          <cell r="H39">
            <v>389</v>
          </cell>
          <cell r="I39">
            <v>149</v>
          </cell>
        </row>
        <row r="40">
          <cell r="E40">
            <v>179</v>
          </cell>
          <cell r="F40">
            <v>33</v>
          </cell>
          <cell r="G40">
            <v>17</v>
          </cell>
          <cell r="H40">
            <v>433</v>
          </cell>
          <cell r="I40">
            <v>219</v>
          </cell>
        </row>
        <row r="41">
          <cell r="E41">
            <v>0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</row>
        <row r="42">
          <cell r="E42">
            <v>5</v>
          </cell>
          <cell r="F42">
            <v>7</v>
          </cell>
          <cell r="G42">
            <v>5</v>
          </cell>
          <cell r="H42">
            <v>5</v>
          </cell>
          <cell r="I42">
            <v>39</v>
          </cell>
        </row>
        <row r="43">
          <cell r="E43">
            <v>5</v>
          </cell>
          <cell r="F43">
            <v>8</v>
          </cell>
          <cell r="G43">
            <v>5</v>
          </cell>
          <cell r="H43">
            <v>5</v>
          </cell>
        </row>
        <row r="44">
          <cell r="E44">
            <v>75</v>
          </cell>
          <cell r="F44">
            <v>2</v>
          </cell>
          <cell r="G44">
            <v>1</v>
          </cell>
          <cell r="H44">
            <v>20</v>
          </cell>
          <cell r="I44">
            <v>56</v>
          </cell>
        </row>
        <row r="45">
          <cell r="E45">
            <v>37</v>
          </cell>
          <cell r="F45">
            <v>7</v>
          </cell>
          <cell r="G45">
            <v>1</v>
          </cell>
          <cell r="H45">
            <v>232</v>
          </cell>
          <cell r="I45">
            <v>39</v>
          </cell>
        </row>
        <row r="46">
          <cell r="E46">
            <v>112</v>
          </cell>
          <cell r="F46">
            <v>9</v>
          </cell>
          <cell r="G46">
            <v>2</v>
          </cell>
          <cell r="H46">
            <v>252</v>
          </cell>
        </row>
        <row r="47">
          <cell r="E47">
            <v>75</v>
          </cell>
          <cell r="F47">
            <v>3</v>
          </cell>
          <cell r="G47">
            <v>1</v>
          </cell>
          <cell r="H47">
            <v>20</v>
          </cell>
        </row>
        <row r="48">
          <cell r="E48">
            <v>42</v>
          </cell>
          <cell r="F48">
            <v>14</v>
          </cell>
          <cell r="G48">
            <v>6</v>
          </cell>
          <cell r="H48">
            <v>237</v>
          </cell>
        </row>
        <row r="49">
          <cell r="E49">
            <v>117</v>
          </cell>
          <cell r="F49">
            <v>17</v>
          </cell>
          <cell r="G49">
            <v>7</v>
          </cell>
          <cell r="H49">
            <v>257</v>
          </cell>
        </row>
        <row r="55">
          <cell r="E55">
            <v>6</v>
          </cell>
          <cell r="F55">
            <v>3</v>
          </cell>
          <cell r="G55">
            <v>0</v>
          </cell>
          <cell r="H55">
            <v>1</v>
          </cell>
          <cell r="I55">
            <v>0</v>
          </cell>
        </row>
        <row r="56">
          <cell r="E56">
            <v>40</v>
          </cell>
          <cell r="F56">
            <v>24</v>
          </cell>
          <cell r="G56">
            <v>18</v>
          </cell>
          <cell r="H56">
            <v>125</v>
          </cell>
          <cell r="I56">
            <v>115</v>
          </cell>
        </row>
        <row r="57">
          <cell r="E57">
            <v>46</v>
          </cell>
          <cell r="F57">
            <v>27</v>
          </cell>
          <cell r="G57">
            <v>18</v>
          </cell>
          <cell r="H57">
            <v>126</v>
          </cell>
          <cell r="I57">
            <v>115</v>
          </cell>
        </row>
        <row r="58">
          <cell r="E58">
            <v>139</v>
          </cell>
          <cell r="F58">
            <v>7</v>
          </cell>
          <cell r="G58">
            <v>1</v>
          </cell>
          <cell r="H58">
            <v>88</v>
          </cell>
          <cell r="I58">
            <v>145</v>
          </cell>
        </row>
        <row r="59">
          <cell r="E59">
            <v>83</v>
          </cell>
          <cell r="F59">
            <v>9</v>
          </cell>
          <cell r="G59">
            <v>3</v>
          </cell>
          <cell r="H59">
            <v>560</v>
          </cell>
          <cell r="I59">
            <v>90</v>
          </cell>
        </row>
        <row r="60">
          <cell r="E60">
            <v>222</v>
          </cell>
          <cell r="F60">
            <v>16</v>
          </cell>
          <cell r="G60">
            <v>4</v>
          </cell>
          <cell r="H60">
            <v>648</v>
          </cell>
          <cell r="I60">
            <v>235</v>
          </cell>
        </row>
        <row r="61">
          <cell r="E61">
            <v>145</v>
          </cell>
          <cell r="F61">
            <v>10</v>
          </cell>
          <cell r="G61">
            <v>1</v>
          </cell>
          <cell r="H61">
            <v>89</v>
          </cell>
          <cell r="I61">
            <v>145</v>
          </cell>
        </row>
        <row r="62">
          <cell r="E62">
            <v>123</v>
          </cell>
          <cell r="F62">
            <v>33</v>
          </cell>
          <cell r="G62">
            <v>21</v>
          </cell>
          <cell r="H62">
            <v>685</v>
          </cell>
          <cell r="I62">
            <v>205</v>
          </cell>
        </row>
        <row r="63">
          <cell r="E63">
            <v>268</v>
          </cell>
          <cell r="F63">
            <v>43</v>
          </cell>
          <cell r="G63">
            <v>22</v>
          </cell>
          <cell r="H63">
            <v>774</v>
          </cell>
          <cell r="I63">
            <v>350</v>
          </cell>
        </row>
        <row r="64">
          <cell r="E64">
            <v>4</v>
          </cell>
          <cell r="F64">
            <v>8</v>
          </cell>
          <cell r="G64">
            <v>0</v>
          </cell>
          <cell r="H64">
            <v>0</v>
          </cell>
          <cell r="I64">
            <v>3</v>
          </cell>
        </row>
        <row r="65">
          <cell r="E65">
            <v>45</v>
          </cell>
          <cell r="F65">
            <v>39</v>
          </cell>
          <cell r="G65">
            <v>11</v>
          </cell>
          <cell r="H65">
            <v>71</v>
          </cell>
          <cell r="I65">
            <v>196</v>
          </cell>
        </row>
        <row r="66">
          <cell r="E66">
            <v>49</v>
          </cell>
          <cell r="F66">
            <v>47</v>
          </cell>
          <cell r="G66">
            <v>11</v>
          </cell>
          <cell r="H66">
            <v>71</v>
          </cell>
          <cell r="I66">
            <v>199</v>
          </cell>
        </row>
        <row r="67">
          <cell r="E67">
            <v>194</v>
          </cell>
          <cell r="F67">
            <v>6</v>
          </cell>
          <cell r="G67">
            <v>1</v>
          </cell>
          <cell r="H67">
            <v>72</v>
          </cell>
          <cell r="I67">
            <v>167</v>
          </cell>
        </row>
        <row r="68">
          <cell r="E68">
            <v>79</v>
          </cell>
          <cell r="F68">
            <v>6</v>
          </cell>
          <cell r="G68">
            <v>1</v>
          </cell>
          <cell r="H68">
            <v>471</v>
          </cell>
          <cell r="I68">
            <v>198</v>
          </cell>
        </row>
        <row r="69">
          <cell r="E69">
            <v>273</v>
          </cell>
          <cell r="F69">
            <v>12</v>
          </cell>
          <cell r="G69">
            <v>2</v>
          </cell>
          <cell r="H69">
            <v>543</v>
          </cell>
          <cell r="I69">
            <v>365</v>
          </cell>
        </row>
        <row r="70">
          <cell r="E70">
            <v>198</v>
          </cell>
          <cell r="F70">
            <v>14</v>
          </cell>
          <cell r="G70">
            <v>1</v>
          </cell>
          <cell r="H70">
            <v>72</v>
          </cell>
          <cell r="I70">
            <v>170</v>
          </cell>
        </row>
        <row r="71">
          <cell r="E71">
            <v>124</v>
          </cell>
          <cell r="F71">
            <v>45</v>
          </cell>
          <cell r="G71">
            <v>12</v>
          </cell>
          <cell r="H71">
            <v>542</v>
          </cell>
          <cell r="I71">
            <v>394</v>
          </cell>
        </row>
        <row r="72">
          <cell r="E72">
            <v>322</v>
          </cell>
          <cell r="F72">
            <v>59</v>
          </cell>
          <cell r="G72">
            <v>13</v>
          </cell>
          <cell r="H72">
            <v>614</v>
          </cell>
          <cell r="I72">
            <v>564</v>
          </cell>
        </row>
      </sheetData>
      <sheetData sheetId="1">
        <row r="6">
          <cell r="E6">
            <v>176</v>
          </cell>
          <cell r="F6">
            <v>22</v>
          </cell>
          <cell r="G6">
            <v>0</v>
          </cell>
          <cell r="H6">
            <v>2</v>
          </cell>
          <cell r="I6">
            <v>25</v>
          </cell>
        </row>
        <row r="7">
          <cell r="E7">
            <v>560</v>
          </cell>
          <cell r="F7">
            <v>80</v>
          </cell>
          <cell r="G7">
            <v>45</v>
          </cell>
          <cell r="H7">
            <v>112</v>
          </cell>
          <cell r="I7">
            <v>233</v>
          </cell>
        </row>
        <row r="9">
          <cell r="E9">
            <v>1696</v>
          </cell>
          <cell r="F9">
            <v>111</v>
          </cell>
          <cell r="G9">
            <v>320</v>
          </cell>
          <cell r="H9">
            <v>1241</v>
          </cell>
          <cell r="I9">
            <v>788</v>
          </cell>
        </row>
        <row r="10">
          <cell r="E10">
            <v>801</v>
          </cell>
          <cell r="F10">
            <v>80</v>
          </cell>
          <cell r="G10">
            <v>299</v>
          </cell>
          <cell r="H10">
            <v>5985</v>
          </cell>
          <cell r="I10">
            <v>1193</v>
          </cell>
        </row>
        <row r="11">
          <cell r="I11">
            <v>1981</v>
          </cell>
        </row>
        <row r="12">
          <cell r="I12">
            <v>813</v>
          </cell>
        </row>
        <row r="13">
          <cell r="I13">
            <v>1426</v>
          </cell>
        </row>
        <row r="14">
          <cell r="I14">
            <v>2239</v>
          </cell>
        </row>
        <row r="15">
          <cell r="E15">
            <v>94</v>
          </cell>
          <cell r="F15">
            <v>15</v>
          </cell>
          <cell r="G15">
            <v>4</v>
          </cell>
          <cell r="H15">
            <v>6</v>
          </cell>
          <cell r="I15">
            <v>44</v>
          </cell>
        </row>
        <row r="16">
          <cell r="E16">
            <v>62</v>
          </cell>
          <cell r="F16">
            <v>20</v>
          </cell>
          <cell r="G16">
            <v>23</v>
          </cell>
          <cell r="H16">
            <v>37</v>
          </cell>
          <cell r="I16">
            <v>115</v>
          </cell>
        </row>
        <row r="18">
          <cell r="E18">
            <v>3443</v>
          </cell>
          <cell r="F18">
            <v>739</v>
          </cell>
          <cell r="G18">
            <v>1281</v>
          </cell>
          <cell r="H18">
            <v>4155</v>
          </cell>
          <cell r="I18">
            <v>2355</v>
          </cell>
        </row>
        <row r="19">
          <cell r="E19">
            <v>1628</v>
          </cell>
          <cell r="F19">
            <v>494</v>
          </cell>
          <cell r="G19">
            <v>1128</v>
          </cell>
          <cell r="H19">
            <v>10195</v>
          </cell>
          <cell r="I19">
            <v>2219</v>
          </cell>
        </row>
      </sheetData>
      <sheetData sheetId="2">
        <row r="6">
          <cell r="E6">
            <v>102</v>
          </cell>
          <cell r="F6">
            <v>17</v>
          </cell>
          <cell r="G6">
            <v>2</v>
          </cell>
          <cell r="I6">
            <v>21</v>
          </cell>
        </row>
        <row r="7">
          <cell r="E7">
            <v>342</v>
          </cell>
          <cell r="F7">
            <v>89</v>
          </cell>
          <cell r="G7">
            <v>43</v>
          </cell>
          <cell r="H7">
            <v>52</v>
          </cell>
          <cell r="I7">
            <v>244</v>
          </cell>
        </row>
        <row r="9">
          <cell r="E9">
            <v>812</v>
          </cell>
          <cell r="F9">
            <v>34</v>
          </cell>
          <cell r="G9">
            <v>134</v>
          </cell>
          <cell r="H9">
            <v>809</v>
          </cell>
          <cell r="I9">
            <v>980</v>
          </cell>
        </row>
        <row r="10">
          <cell r="E10">
            <v>547</v>
          </cell>
          <cell r="F10">
            <v>29</v>
          </cell>
          <cell r="G10">
            <v>62</v>
          </cell>
          <cell r="H10">
            <v>3901</v>
          </cell>
          <cell r="I10">
            <v>930</v>
          </cell>
        </row>
        <row r="15">
          <cell r="E15">
            <v>69</v>
          </cell>
          <cell r="F15">
            <v>17</v>
          </cell>
          <cell r="H15">
            <v>2</v>
          </cell>
          <cell r="I15">
            <v>9</v>
          </cell>
        </row>
        <row r="16">
          <cell r="E16">
            <v>52</v>
          </cell>
          <cell r="F16">
            <v>15</v>
          </cell>
          <cell r="G16">
            <v>10</v>
          </cell>
          <cell r="H16">
            <v>12</v>
          </cell>
          <cell r="I16">
            <v>27</v>
          </cell>
        </row>
        <row r="18">
          <cell r="E18">
            <v>3078</v>
          </cell>
          <cell r="F18">
            <v>837</v>
          </cell>
          <cell r="G18">
            <v>68</v>
          </cell>
          <cell r="H18">
            <v>1569</v>
          </cell>
          <cell r="I18">
            <v>1730</v>
          </cell>
        </row>
        <row r="19">
          <cell r="E19">
            <v>1968</v>
          </cell>
          <cell r="F19">
            <v>834</v>
          </cell>
          <cell r="G19">
            <v>40</v>
          </cell>
          <cell r="H19">
            <v>8523</v>
          </cell>
          <cell r="I19">
            <v>2508</v>
          </cell>
        </row>
      </sheetData>
      <sheetData sheetId="3"/>
      <sheetData sheetId="4">
        <row r="7">
          <cell r="G7">
            <v>40</v>
          </cell>
          <cell r="H7">
            <v>5</v>
          </cell>
          <cell r="J7">
            <v>0</v>
          </cell>
        </row>
        <row r="8">
          <cell r="G8">
            <v>21</v>
          </cell>
          <cell r="H8">
            <v>11</v>
          </cell>
          <cell r="J8">
            <v>0</v>
          </cell>
          <cell r="N8">
            <v>1</v>
          </cell>
        </row>
        <row r="10">
          <cell r="G10">
            <v>654</v>
          </cell>
          <cell r="H10">
            <v>166</v>
          </cell>
          <cell r="J10">
            <v>116</v>
          </cell>
          <cell r="L10">
            <v>42</v>
          </cell>
          <cell r="M10">
            <v>8</v>
          </cell>
          <cell r="N10">
            <v>163</v>
          </cell>
          <cell r="O10">
            <v>2</v>
          </cell>
        </row>
        <row r="11">
          <cell r="G11">
            <v>293</v>
          </cell>
          <cell r="H11">
            <v>126</v>
          </cell>
          <cell r="J11">
            <v>1195</v>
          </cell>
          <cell r="L11">
            <v>39</v>
          </cell>
          <cell r="M11">
            <v>10</v>
          </cell>
          <cell r="N11">
            <v>369</v>
          </cell>
          <cell r="O11">
            <v>5</v>
          </cell>
        </row>
      </sheetData>
      <sheetData sheetId="5">
        <row r="7">
          <cell r="G7">
            <v>2</v>
          </cell>
        </row>
        <row r="8">
          <cell r="G8">
            <v>1</v>
          </cell>
          <cell r="H8">
            <v>1</v>
          </cell>
          <cell r="J8">
            <v>1</v>
          </cell>
          <cell r="L8">
            <v>1</v>
          </cell>
          <cell r="N8">
            <v>5</v>
          </cell>
        </row>
        <row r="9">
          <cell r="G9">
            <v>3</v>
          </cell>
          <cell r="H9">
            <v>1</v>
          </cell>
          <cell r="J9">
            <v>1</v>
          </cell>
          <cell r="K9">
            <v>0</v>
          </cell>
          <cell r="L9">
            <v>1</v>
          </cell>
        </row>
        <row r="10">
          <cell r="G10">
            <v>57</v>
          </cell>
          <cell r="H10">
            <v>2</v>
          </cell>
          <cell r="J10">
            <v>52</v>
          </cell>
          <cell r="L10">
            <v>8</v>
          </cell>
          <cell r="N10">
            <v>37</v>
          </cell>
        </row>
        <row r="11">
          <cell r="G11">
            <v>22</v>
          </cell>
          <cell r="H11">
            <v>2</v>
          </cell>
          <cell r="I11">
            <v>5</v>
          </cell>
          <cell r="J11">
            <v>263</v>
          </cell>
          <cell r="L11">
            <v>8</v>
          </cell>
          <cell r="N11">
            <v>35</v>
          </cell>
        </row>
        <row r="12">
          <cell r="G12">
            <v>79</v>
          </cell>
          <cell r="H12">
            <v>4</v>
          </cell>
          <cell r="I12">
            <v>5</v>
          </cell>
          <cell r="J12">
            <v>315</v>
          </cell>
          <cell r="K12">
            <v>0</v>
          </cell>
          <cell r="L12">
            <v>16</v>
          </cell>
          <cell r="M12">
            <v>0</v>
          </cell>
          <cell r="N12">
            <v>72</v>
          </cell>
          <cell r="O12">
            <v>0</v>
          </cell>
        </row>
        <row r="13">
          <cell r="G13">
            <v>59</v>
          </cell>
          <cell r="H13">
            <v>2</v>
          </cell>
          <cell r="I13">
            <v>0</v>
          </cell>
          <cell r="J13">
            <v>52</v>
          </cell>
          <cell r="K13">
            <v>0</v>
          </cell>
          <cell r="L13">
            <v>8</v>
          </cell>
          <cell r="M13">
            <v>0</v>
          </cell>
          <cell r="N13">
            <v>37</v>
          </cell>
          <cell r="O13">
            <v>0</v>
          </cell>
        </row>
        <row r="14">
          <cell r="G14">
            <v>23</v>
          </cell>
          <cell r="H14">
            <v>3</v>
          </cell>
          <cell r="I14">
            <v>5</v>
          </cell>
          <cell r="J14">
            <v>264</v>
          </cell>
          <cell r="K14">
            <v>0</v>
          </cell>
          <cell r="L14">
            <v>9</v>
          </cell>
          <cell r="M14">
            <v>0</v>
          </cell>
          <cell r="N14">
            <v>40</v>
          </cell>
          <cell r="O14">
            <v>0</v>
          </cell>
        </row>
        <row r="15">
          <cell r="G15">
            <v>82</v>
          </cell>
          <cell r="H15">
            <v>5</v>
          </cell>
          <cell r="I15">
            <v>5</v>
          </cell>
          <cell r="J15">
            <v>316</v>
          </cell>
          <cell r="K15">
            <v>0</v>
          </cell>
          <cell r="L15">
            <v>17</v>
          </cell>
          <cell r="M15">
            <v>0</v>
          </cell>
          <cell r="N15">
            <v>77</v>
          </cell>
          <cell r="O15">
            <v>0</v>
          </cell>
        </row>
      </sheetData>
      <sheetData sheetId="6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</v>
          </cell>
          <cell r="O7">
            <v>0</v>
          </cell>
        </row>
        <row r="8">
          <cell r="G8">
            <v>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</v>
          </cell>
          <cell r="M8">
            <v>0</v>
          </cell>
          <cell r="N8">
            <v>0</v>
          </cell>
          <cell r="O8">
            <v>0</v>
          </cell>
        </row>
        <row r="9"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</v>
          </cell>
          <cell r="M9">
            <v>0</v>
          </cell>
          <cell r="N9">
            <v>2</v>
          </cell>
          <cell r="O9">
            <v>0</v>
          </cell>
        </row>
        <row r="10">
          <cell r="G10">
            <v>75</v>
          </cell>
          <cell r="H10">
            <v>0</v>
          </cell>
          <cell r="I10">
            <v>0</v>
          </cell>
          <cell r="J10">
            <v>95</v>
          </cell>
          <cell r="K10">
            <v>0</v>
          </cell>
          <cell r="L10">
            <v>14</v>
          </cell>
          <cell r="M10">
            <v>3</v>
          </cell>
          <cell r="N10">
            <v>50</v>
          </cell>
          <cell r="O10">
            <v>4</v>
          </cell>
        </row>
        <row r="11">
          <cell r="G11">
            <v>24</v>
          </cell>
          <cell r="H11">
            <v>0</v>
          </cell>
          <cell r="I11">
            <v>0</v>
          </cell>
          <cell r="J11">
            <v>214</v>
          </cell>
          <cell r="K11">
            <v>0</v>
          </cell>
          <cell r="L11">
            <v>7</v>
          </cell>
          <cell r="M11">
            <v>0</v>
          </cell>
          <cell r="N11">
            <v>40</v>
          </cell>
          <cell r="O11">
            <v>3</v>
          </cell>
        </row>
        <row r="12">
          <cell r="G12">
            <v>99</v>
          </cell>
          <cell r="H12">
            <v>0</v>
          </cell>
          <cell r="I12">
            <v>0</v>
          </cell>
          <cell r="J12">
            <v>309</v>
          </cell>
          <cell r="K12">
            <v>0</v>
          </cell>
          <cell r="L12">
            <v>21</v>
          </cell>
          <cell r="M12">
            <v>3</v>
          </cell>
          <cell r="N12">
            <v>90</v>
          </cell>
          <cell r="O12">
            <v>7</v>
          </cell>
        </row>
        <row r="13">
          <cell r="G13">
            <v>75</v>
          </cell>
          <cell r="H13">
            <v>0</v>
          </cell>
          <cell r="I13">
            <v>0</v>
          </cell>
          <cell r="J13">
            <v>95</v>
          </cell>
          <cell r="K13">
            <v>0</v>
          </cell>
          <cell r="L13">
            <v>14</v>
          </cell>
          <cell r="M13">
            <v>3</v>
          </cell>
          <cell r="N13">
            <v>52</v>
          </cell>
          <cell r="O13">
            <v>4</v>
          </cell>
        </row>
        <row r="14">
          <cell r="G14">
            <v>25</v>
          </cell>
          <cell r="H14">
            <v>0</v>
          </cell>
          <cell r="I14">
            <v>0</v>
          </cell>
          <cell r="J14">
            <v>214</v>
          </cell>
          <cell r="K14">
            <v>0</v>
          </cell>
          <cell r="L14">
            <v>9</v>
          </cell>
          <cell r="M14">
            <v>0</v>
          </cell>
          <cell r="N14">
            <v>40</v>
          </cell>
          <cell r="O14">
            <v>3</v>
          </cell>
        </row>
        <row r="15">
          <cell r="G15">
            <v>100</v>
          </cell>
          <cell r="H15">
            <v>0</v>
          </cell>
          <cell r="I15">
            <v>0</v>
          </cell>
          <cell r="J15">
            <v>309</v>
          </cell>
          <cell r="K15">
            <v>0</v>
          </cell>
          <cell r="L15">
            <v>23</v>
          </cell>
          <cell r="M15">
            <v>3</v>
          </cell>
          <cell r="N15">
            <v>92</v>
          </cell>
          <cell r="O15">
            <v>7</v>
          </cell>
        </row>
      </sheetData>
      <sheetData sheetId="7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3</v>
          </cell>
          <cell r="M8">
            <v>0</v>
          </cell>
          <cell r="N8">
            <v>7</v>
          </cell>
          <cell r="O8">
            <v>0</v>
          </cell>
        </row>
        <row r="10">
          <cell r="G10">
            <v>43</v>
          </cell>
          <cell r="H10">
            <v>0</v>
          </cell>
          <cell r="I10">
            <v>0</v>
          </cell>
          <cell r="J10">
            <v>19</v>
          </cell>
          <cell r="K10">
            <v>10</v>
          </cell>
          <cell r="L10">
            <v>15</v>
          </cell>
          <cell r="M10">
            <v>0</v>
          </cell>
          <cell r="N10">
            <v>22</v>
          </cell>
          <cell r="O10">
            <v>0</v>
          </cell>
        </row>
        <row r="11">
          <cell r="G11">
            <v>29</v>
          </cell>
          <cell r="H11">
            <v>0</v>
          </cell>
          <cell r="I11">
            <v>0</v>
          </cell>
          <cell r="J11">
            <v>205</v>
          </cell>
          <cell r="K11">
            <v>27</v>
          </cell>
          <cell r="L11">
            <v>0</v>
          </cell>
          <cell r="M11">
            <v>0</v>
          </cell>
          <cell r="N11">
            <v>17</v>
          </cell>
        </row>
      </sheetData>
      <sheetData sheetId="8">
        <row r="5">
          <cell r="I5">
            <v>0</v>
          </cell>
        </row>
        <row r="6">
          <cell r="I6">
            <v>0</v>
          </cell>
        </row>
        <row r="23">
          <cell r="E23">
            <v>11</v>
          </cell>
          <cell r="F23">
            <v>3</v>
          </cell>
          <cell r="G23">
            <v>0</v>
          </cell>
          <cell r="H23">
            <v>0</v>
          </cell>
          <cell r="I23">
            <v>2</v>
          </cell>
        </row>
        <row r="24">
          <cell r="E24">
            <v>15</v>
          </cell>
          <cell r="F24">
            <v>2</v>
          </cell>
          <cell r="G24">
            <v>0</v>
          </cell>
          <cell r="H24">
            <v>0</v>
          </cell>
          <cell r="I24">
            <v>3</v>
          </cell>
        </row>
        <row r="25">
          <cell r="I25">
            <v>5</v>
          </cell>
        </row>
        <row r="26">
          <cell r="E26">
            <v>689</v>
          </cell>
          <cell r="F26">
            <v>264</v>
          </cell>
          <cell r="G26">
            <v>474</v>
          </cell>
          <cell r="H26">
            <v>97</v>
          </cell>
          <cell r="I26">
            <v>219</v>
          </cell>
        </row>
        <row r="27">
          <cell r="E27">
            <v>539</v>
          </cell>
          <cell r="F27">
            <v>279</v>
          </cell>
          <cell r="G27">
            <v>438</v>
          </cell>
          <cell r="H27">
            <v>1783</v>
          </cell>
          <cell r="I27">
            <v>493</v>
          </cell>
        </row>
        <row r="28">
          <cell r="I28">
            <v>712</v>
          </cell>
        </row>
        <row r="29">
          <cell r="I29">
            <v>221</v>
          </cell>
        </row>
        <row r="30">
          <cell r="I30">
            <v>496</v>
          </cell>
        </row>
        <row r="31">
          <cell r="I31">
            <v>717</v>
          </cell>
        </row>
        <row r="32"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E33">
            <v>2</v>
          </cell>
          <cell r="F33">
            <v>0</v>
          </cell>
          <cell r="G33">
            <v>1</v>
          </cell>
          <cell r="H33">
            <v>0</v>
          </cell>
          <cell r="I33">
            <v>0</v>
          </cell>
        </row>
        <row r="34">
          <cell r="E34">
            <v>3</v>
          </cell>
          <cell r="F34">
            <v>0</v>
          </cell>
          <cell r="G34">
            <v>1</v>
          </cell>
          <cell r="H34">
            <v>0</v>
          </cell>
          <cell r="I34">
            <v>0</v>
          </cell>
        </row>
        <row r="35">
          <cell r="E35">
            <v>178</v>
          </cell>
          <cell r="F35">
            <v>68</v>
          </cell>
          <cell r="G35">
            <v>101</v>
          </cell>
          <cell r="H35">
            <v>44</v>
          </cell>
          <cell r="I35">
            <v>49</v>
          </cell>
        </row>
        <row r="36">
          <cell r="E36">
            <v>141</v>
          </cell>
          <cell r="F36">
            <v>77</v>
          </cell>
          <cell r="G36">
            <v>139</v>
          </cell>
          <cell r="H36">
            <v>435</v>
          </cell>
          <cell r="I36">
            <v>138</v>
          </cell>
        </row>
        <row r="37">
          <cell r="E37">
            <v>319</v>
          </cell>
          <cell r="F37">
            <v>145</v>
          </cell>
          <cell r="G37">
            <v>240</v>
          </cell>
          <cell r="H37">
            <v>479</v>
          </cell>
          <cell r="I37">
            <v>187</v>
          </cell>
        </row>
        <row r="38">
          <cell r="E38">
            <v>179</v>
          </cell>
          <cell r="F38">
            <v>68</v>
          </cell>
          <cell r="G38">
            <v>101</v>
          </cell>
          <cell r="H38">
            <v>44</v>
          </cell>
          <cell r="I38">
            <v>49</v>
          </cell>
        </row>
        <row r="39">
          <cell r="E39">
            <v>143</v>
          </cell>
          <cell r="F39">
            <v>77</v>
          </cell>
          <cell r="G39">
            <v>140</v>
          </cell>
          <cell r="H39">
            <v>435</v>
          </cell>
          <cell r="I39">
            <v>138</v>
          </cell>
        </row>
        <row r="40">
          <cell r="E40">
            <v>322</v>
          </cell>
          <cell r="F40">
            <v>145</v>
          </cell>
          <cell r="G40">
            <v>241</v>
          </cell>
          <cell r="H40">
            <v>479</v>
          </cell>
          <cell r="I40">
            <v>187</v>
          </cell>
        </row>
        <row r="41">
          <cell r="E41">
            <v>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E42">
            <v>3</v>
          </cell>
          <cell r="F42">
            <v>1</v>
          </cell>
          <cell r="G42">
            <v>0</v>
          </cell>
          <cell r="H42">
            <v>1</v>
          </cell>
          <cell r="I42">
            <v>3</v>
          </cell>
        </row>
        <row r="43">
          <cell r="E43">
            <v>5</v>
          </cell>
          <cell r="F43">
            <v>1</v>
          </cell>
          <cell r="G43">
            <v>0</v>
          </cell>
          <cell r="H43">
            <v>1</v>
          </cell>
          <cell r="I43">
            <v>3</v>
          </cell>
        </row>
        <row r="44">
          <cell r="E44">
            <v>75</v>
          </cell>
          <cell r="F44">
            <v>11</v>
          </cell>
          <cell r="G44">
            <v>19</v>
          </cell>
          <cell r="H44">
            <v>54</v>
          </cell>
          <cell r="I44">
            <v>19</v>
          </cell>
        </row>
        <row r="45">
          <cell r="E45">
            <v>32</v>
          </cell>
          <cell r="F45">
            <v>12</v>
          </cell>
          <cell r="G45">
            <v>12</v>
          </cell>
          <cell r="H45">
            <v>281</v>
          </cell>
          <cell r="I45">
            <v>21</v>
          </cell>
        </row>
        <row r="46">
          <cell r="E46">
            <v>107</v>
          </cell>
          <cell r="F46">
            <v>23</v>
          </cell>
          <cell r="G46">
            <v>31</v>
          </cell>
          <cell r="H46">
            <v>335</v>
          </cell>
          <cell r="I46">
            <v>40</v>
          </cell>
        </row>
        <row r="47">
          <cell r="E47">
            <v>77</v>
          </cell>
          <cell r="F47">
            <v>11</v>
          </cell>
          <cell r="G47">
            <v>19</v>
          </cell>
          <cell r="H47">
            <v>54</v>
          </cell>
          <cell r="I47">
            <v>19</v>
          </cell>
        </row>
        <row r="48">
          <cell r="E48">
            <v>35</v>
          </cell>
          <cell r="F48">
            <v>13</v>
          </cell>
          <cell r="G48">
            <v>12</v>
          </cell>
          <cell r="H48">
            <v>282</v>
          </cell>
          <cell r="I48">
            <v>24</v>
          </cell>
        </row>
        <row r="49">
          <cell r="E49">
            <v>112</v>
          </cell>
          <cell r="F49">
            <v>24</v>
          </cell>
          <cell r="G49">
            <v>31</v>
          </cell>
          <cell r="H49">
            <v>336</v>
          </cell>
          <cell r="I49">
            <v>43</v>
          </cell>
        </row>
        <row r="55">
          <cell r="E55">
            <v>4</v>
          </cell>
          <cell r="F55">
            <v>2</v>
          </cell>
          <cell r="G55">
            <v>0</v>
          </cell>
          <cell r="H55">
            <v>0</v>
          </cell>
          <cell r="I55">
            <v>1</v>
          </cell>
        </row>
        <row r="56">
          <cell r="E56">
            <v>4</v>
          </cell>
          <cell r="F56">
            <v>4</v>
          </cell>
          <cell r="G56">
            <v>1</v>
          </cell>
          <cell r="H56">
            <v>0</v>
          </cell>
          <cell r="I56">
            <v>1</v>
          </cell>
        </row>
        <row r="57">
          <cell r="E57">
            <v>8</v>
          </cell>
          <cell r="F57">
            <v>6</v>
          </cell>
          <cell r="G57">
            <v>1</v>
          </cell>
          <cell r="H57">
            <v>0</v>
          </cell>
          <cell r="I57">
            <v>2</v>
          </cell>
        </row>
        <row r="58">
          <cell r="E58">
            <v>191</v>
          </cell>
          <cell r="F58">
            <v>69</v>
          </cell>
          <cell r="G58">
            <v>108</v>
          </cell>
          <cell r="H58">
            <v>116</v>
          </cell>
          <cell r="I58">
            <v>42</v>
          </cell>
        </row>
        <row r="59">
          <cell r="E59">
            <v>88</v>
          </cell>
          <cell r="F59">
            <v>40</v>
          </cell>
          <cell r="G59">
            <v>65</v>
          </cell>
          <cell r="H59">
            <v>468</v>
          </cell>
          <cell r="I59">
            <v>97</v>
          </cell>
        </row>
        <row r="60">
          <cell r="E60">
            <v>279</v>
          </cell>
          <cell r="F60">
            <v>109</v>
          </cell>
          <cell r="G60">
            <v>173</v>
          </cell>
          <cell r="H60">
            <v>584</v>
          </cell>
          <cell r="I60">
            <v>139</v>
          </cell>
        </row>
        <row r="61">
          <cell r="E61">
            <v>195</v>
          </cell>
          <cell r="F61">
            <v>71</v>
          </cell>
          <cell r="G61">
            <v>108</v>
          </cell>
          <cell r="H61">
            <v>116</v>
          </cell>
          <cell r="I61">
            <v>43</v>
          </cell>
        </row>
        <row r="62">
          <cell r="E62">
            <v>92</v>
          </cell>
          <cell r="F62">
            <v>44</v>
          </cell>
          <cell r="G62">
            <v>66</v>
          </cell>
          <cell r="H62">
            <v>468</v>
          </cell>
          <cell r="I62">
            <v>98</v>
          </cell>
        </row>
        <row r="63">
          <cell r="E63">
            <v>287</v>
          </cell>
          <cell r="F63">
            <v>115</v>
          </cell>
          <cell r="G63">
            <v>174</v>
          </cell>
          <cell r="H63">
            <v>584</v>
          </cell>
          <cell r="I63">
            <v>141</v>
          </cell>
        </row>
        <row r="64">
          <cell r="E64">
            <v>2</v>
          </cell>
          <cell r="F64">
            <v>1</v>
          </cell>
          <cell r="G64">
            <v>0</v>
          </cell>
          <cell r="H64">
            <v>0</v>
          </cell>
          <cell r="I64">
            <v>2</v>
          </cell>
        </row>
        <row r="65">
          <cell r="E65">
            <v>1</v>
          </cell>
          <cell r="F65">
            <v>1</v>
          </cell>
          <cell r="G65">
            <v>0</v>
          </cell>
          <cell r="H65">
            <v>0</v>
          </cell>
          <cell r="I65">
            <v>0</v>
          </cell>
        </row>
        <row r="66">
          <cell r="E66">
            <v>3</v>
          </cell>
          <cell r="F66">
            <v>2</v>
          </cell>
          <cell r="G66">
            <v>0</v>
          </cell>
          <cell r="H66">
            <v>0</v>
          </cell>
          <cell r="I66">
            <v>2</v>
          </cell>
        </row>
        <row r="67">
          <cell r="E67">
            <v>95</v>
          </cell>
          <cell r="F67">
            <v>43</v>
          </cell>
          <cell r="G67">
            <v>57</v>
          </cell>
          <cell r="H67">
            <v>32</v>
          </cell>
          <cell r="I67">
            <v>34</v>
          </cell>
        </row>
        <row r="68">
          <cell r="E68">
            <v>54</v>
          </cell>
          <cell r="F68">
            <v>23</v>
          </cell>
          <cell r="G68">
            <v>38</v>
          </cell>
          <cell r="H68">
            <v>202</v>
          </cell>
          <cell r="I68">
            <v>70</v>
          </cell>
        </row>
        <row r="69">
          <cell r="E69">
            <v>149</v>
          </cell>
          <cell r="F69">
            <v>66</v>
          </cell>
          <cell r="G69">
            <v>95</v>
          </cell>
          <cell r="H69">
            <v>234</v>
          </cell>
          <cell r="I69">
            <v>104</v>
          </cell>
        </row>
        <row r="70">
          <cell r="E70">
            <v>97</v>
          </cell>
          <cell r="F70">
            <v>44</v>
          </cell>
          <cell r="G70">
            <v>57</v>
          </cell>
          <cell r="H70">
            <v>32</v>
          </cell>
          <cell r="I70">
            <v>36</v>
          </cell>
        </row>
        <row r="71">
          <cell r="E71">
            <v>55</v>
          </cell>
          <cell r="F71">
            <v>24</v>
          </cell>
          <cell r="G71">
            <v>38</v>
          </cell>
          <cell r="H71">
            <v>202</v>
          </cell>
          <cell r="I71">
            <v>70</v>
          </cell>
        </row>
        <row r="72">
          <cell r="E72">
            <v>152</v>
          </cell>
          <cell r="F72">
            <v>68</v>
          </cell>
          <cell r="G72">
            <v>95</v>
          </cell>
          <cell r="H72">
            <v>234</v>
          </cell>
          <cell r="I72">
            <v>106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2"/>
  <sheetViews>
    <sheetView rightToLeft="1" tabSelected="1" topLeftCell="A64" zoomScale="59" zoomScaleNormal="59" workbookViewId="0">
      <selection activeCell="O52" sqref="O52"/>
    </sheetView>
  </sheetViews>
  <sheetFormatPr defaultRowHeight="26.25" customHeight="1" x14ac:dyDescent="0.25"/>
  <cols>
    <col min="1" max="1" width="8.140625" customWidth="1"/>
    <col min="2" max="2" width="9.28515625" customWidth="1"/>
    <col min="3" max="3" width="6.85546875" customWidth="1"/>
    <col min="4" max="4" width="10.85546875" customWidth="1"/>
    <col min="5" max="5" width="8.140625" customWidth="1"/>
    <col min="6" max="6" width="9.7109375" customWidth="1"/>
    <col min="7" max="7" width="10.7109375" customWidth="1"/>
    <col min="8" max="8" width="7.42578125" customWidth="1"/>
    <col min="9" max="9" width="8.28515625" customWidth="1"/>
    <col min="10" max="10" width="10.5703125" customWidth="1"/>
    <col min="11" max="11" width="7.5703125" customWidth="1"/>
    <col min="12" max="12" width="8.140625" customWidth="1"/>
    <col min="13" max="13" width="10.140625" customWidth="1"/>
    <col min="14" max="14" width="8.42578125" customWidth="1"/>
    <col min="15" max="15" width="8.28515625" customWidth="1"/>
    <col min="16" max="16" width="10.85546875" customWidth="1"/>
    <col min="17" max="17" width="8.85546875" customWidth="1"/>
    <col min="18" max="18" width="8" customWidth="1"/>
    <col min="19" max="19" width="10.140625" customWidth="1"/>
    <col min="20" max="20" width="8.28515625" customWidth="1"/>
    <col min="21" max="21" width="9.42578125" customWidth="1"/>
    <col min="22" max="22" width="6.85546875" customWidth="1"/>
    <col min="23" max="23" width="9.28515625" customWidth="1"/>
    <col min="24" max="28" width="8.140625" customWidth="1"/>
    <col min="29" max="30" width="8.85546875" customWidth="1"/>
  </cols>
  <sheetData>
    <row r="1" spans="1:44" ht="26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46"/>
      <c r="Z1" s="46"/>
      <c r="AA1" s="46"/>
      <c r="AB1" s="45"/>
    </row>
    <row r="2" spans="1:44" ht="26.25" customHeight="1" x14ac:dyDescent="0.25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48"/>
      <c r="Z2" s="48"/>
      <c r="AA2" s="48"/>
      <c r="AB2" s="48"/>
    </row>
    <row r="3" spans="1:44" ht="26.25" customHeight="1" x14ac:dyDescent="0.25">
      <c r="A3" s="76" t="s">
        <v>59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47"/>
      <c r="Z3" s="47"/>
      <c r="AA3" s="47"/>
      <c r="AB3" s="47"/>
    </row>
    <row r="4" spans="1:44" ht="26.25" customHeight="1" x14ac:dyDescent="0.25">
      <c r="A4" s="56" t="s">
        <v>26</v>
      </c>
      <c r="B4" s="54" t="s">
        <v>27</v>
      </c>
      <c r="C4" s="54" t="s">
        <v>28</v>
      </c>
      <c r="D4" s="54" t="s">
        <v>1</v>
      </c>
      <c r="E4" s="54"/>
      <c r="F4" s="54"/>
      <c r="G4" s="54" t="s">
        <v>2</v>
      </c>
      <c r="H4" s="54"/>
      <c r="I4" s="54"/>
      <c r="J4" s="54" t="s">
        <v>3</v>
      </c>
      <c r="K4" s="54"/>
      <c r="L4" s="54"/>
      <c r="M4" s="54" t="s">
        <v>4</v>
      </c>
      <c r="N4" s="54"/>
      <c r="O4" s="54"/>
      <c r="P4" s="54" t="s">
        <v>5</v>
      </c>
      <c r="Q4" s="54"/>
      <c r="R4" s="54"/>
      <c r="S4" s="54" t="s">
        <v>6</v>
      </c>
      <c r="T4" s="54"/>
      <c r="U4" s="54"/>
      <c r="V4" s="54" t="s">
        <v>25</v>
      </c>
      <c r="W4" s="54" t="s">
        <v>22</v>
      </c>
      <c r="X4" s="56" t="s">
        <v>21</v>
      </c>
      <c r="Y4" s="49"/>
      <c r="Z4" s="49"/>
      <c r="AA4" s="49"/>
      <c r="AC4" s="59" t="s">
        <v>7</v>
      </c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1"/>
      <c r="AQ4" s="1"/>
      <c r="AR4" s="1"/>
    </row>
    <row r="5" spans="1:44" ht="32.25" customHeight="1" x14ac:dyDescent="0.25">
      <c r="A5" s="57"/>
      <c r="B5" s="58"/>
      <c r="C5" s="58"/>
      <c r="D5" s="2" t="s">
        <v>14</v>
      </c>
      <c r="E5" s="2" t="s">
        <v>15</v>
      </c>
      <c r="F5" s="2" t="s">
        <v>16</v>
      </c>
      <c r="G5" s="2" t="s">
        <v>14</v>
      </c>
      <c r="H5" s="2" t="s">
        <v>15</v>
      </c>
      <c r="I5" s="2" t="s">
        <v>16</v>
      </c>
      <c r="J5" s="2" t="s">
        <v>14</v>
      </c>
      <c r="K5" s="2" t="s">
        <v>15</v>
      </c>
      <c r="L5" s="2" t="s">
        <v>16</v>
      </c>
      <c r="M5" s="2" t="s">
        <v>14</v>
      </c>
      <c r="N5" s="2" t="s">
        <v>15</v>
      </c>
      <c r="O5" s="2" t="s">
        <v>16</v>
      </c>
      <c r="P5" s="2" t="s">
        <v>14</v>
      </c>
      <c r="Q5" s="2" t="s">
        <v>15</v>
      </c>
      <c r="R5" s="2" t="s">
        <v>16</v>
      </c>
      <c r="S5" s="2" t="s">
        <v>14</v>
      </c>
      <c r="T5" s="2" t="s">
        <v>15</v>
      </c>
      <c r="U5" s="2" t="s">
        <v>16</v>
      </c>
      <c r="V5" s="58"/>
      <c r="W5" s="58"/>
      <c r="X5" s="57"/>
      <c r="Y5" s="49"/>
      <c r="Z5" s="49"/>
      <c r="AA5" s="49"/>
      <c r="AC5" s="60" t="s">
        <v>8</v>
      </c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1"/>
      <c r="AQ5" s="1"/>
      <c r="AR5" s="1"/>
    </row>
    <row r="6" spans="1:44" ht="26.25" customHeight="1" x14ac:dyDescent="0.25">
      <c r="A6" s="61" t="s">
        <v>32</v>
      </c>
      <c r="B6" s="64" t="s">
        <v>29</v>
      </c>
      <c r="C6" s="3" t="s">
        <v>33</v>
      </c>
      <c r="D6" s="4">
        <f>SUM('[1]هيئة الصحة ابوظبي'!E6+'[1]وزارة الصحة'!E5)</f>
        <v>177</v>
      </c>
      <c r="E6" s="4">
        <f>SUM('[1]هيئة الصحة ابوظبي'!E15)</f>
        <v>94</v>
      </c>
      <c r="F6" s="5">
        <f>SUM(D6:E6)</f>
        <v>271</v>
      </c>
      <c r="G6" s="4">
        <f>SUM('[1]هيئة الصحة ابوظبي'!F6+'[1]وزارة الصحة'!F5)</f>
        <v>22</v>
      </c>
      <c r="H6" s="4">
        <f>SUM('[1]هيئة الصحة ابوظبي'!F15)</f>
        <v>15</v>
      </c>
      <c r="I6" s="5">
        <f>SUM(G6:H6)</f>
        <v>37</v>
      </c>
      <c r="J6" s="4">
        <f>SUM('[1]هيئة الصحة ابوظبي'!G6+'[1]وزارة الصحة'!G5)</f>
        <v>0</v>
      </c>
      <c r="K6" s="4">
        <f>SUM('[1]هيئة الصحة ابوظبي'!G15+'[1]قطاع خاص بالامارات الشمالية'!G5)</f>
        <v>4</v>
      </c>
      <c r="L6" s="5">
        <f>SUM(J6:K6)</f>
        <v>4</v>
      </c>
      <c r="M6" s="4">
        <f>SUM('[1]هيئة الصحة ابوظبي'!H6+'[1]وزارة الصحة'!H5)</f>
        <v>2</v>
      </c>
      <c r="N6" s="4">
        <f>SUM('[1]هيئة الصحة ابوظبي'!H15)</f>
        <v>6</v>
      </c>
      <c r="O6" s="5">
        <f>SUM(M6:N6)</f>
        <v>8</v>
      </c>
      <c r="P6" s="4">
        <f>SUM('[1]هيئة الصحة ابوظبي'!I6+'[1]وزارة الصحة'!I5)</f>
        <v>25</v>
      </c>
      <c r="Q6" s="4">
        <f>SUM('[1]هيئة الصحة ابوظبي'!I15+'[1]قطاع خاص بالامارات الشمالية'!I5)</f>
        <v>44</v>
      </c>
      <c r="R6" s="5">
        <f>SUM(P6:Q6)</f>
        <v>69</v>
      </c>
      <c r="S6" s="3">
        <f>SUM(D6+G6+J6+M6+P6)</f>
        <v>226</v>
      </c>
      <c r="T6" s="3">
        <f>SUM(E6+H6++K6+N6+Q6)</f>
        <v>163</v>
      </c>
      <c r="U6" s="5">
        <f>SUM(S6:T6)</f>
        <v>389</v>
      </c>
      <c r="V6" s="43" t="s">
        <v>23</v>
      </c>
      <c r="W6" s="64" t="s">
        <v>18</v>
      </c>
      <c r="X6" s="61" t="s">
        <v>17</v>
      </c>
      <c r="Y6" s="50"/>
      <c r="Z6" s="50"/>
      <c r="AA6" s="50"/>
      <c r="AC6" s="65" t="s">
        <v>9</v>
      </c>
      <c r="AD6" s="65"/>
      <c r="AE6" s="65"/>
      <c r="AF6" s="65"/>
      <c r="AG6" s="65"/>
      <c r="AH6" s="65"/>
      <c r="AI6" s="65"/>
      <c r="AJ6" s="65"/>
      <c r="AK6" s="65"/>
      <c r="AL6" s="65"/>
      <c r="AM6" s="1"/>
      <c r="AN6" s="1"/>
      <c r="AO6" s="1"/>
      <c r="AP6" s="1"/>
      <c r="AQ6" s="1"/>
      <c r="AR6" s="1"/>
    </row>
    <row r="7" spans="1:44" ht="26.25" customHeight="1" x14ac:dyDescent="0.25">
      <c r="A7" s="62"/>
      <c r="B7" s="64"/>
      <c r="C7" s="3" t="s">
        <v>34</v>
      </c>
      <c r="D7" s="4">
        <f>SUM('[1]هيئة الصحة ابوظبي'!E7+'[1]وزارة الصحة'!E6)</f>
        <v>560</v>
      </c>
      <c r="E7" s="4">
        <f>SUM('[1]هيئة الصحة ابوظبي'!E16)</f>
        <v>62</v>
      </c>
      <c r="F7" s="5">
        <f>SUM(D7:E7)</f>
        <v>622</v>
      </c>
      <c r="G7" s="4">
        <f>SUM('[1]هيئة الصحة ابوظبي'!F7+'[1]وزارة الصحة'!F6)</f>
        <v>80</v>
      </c>
      <c r="H7" s="4">
        <f>SUM('[1]هيئة الصحة ابوظبي'!F16)</f>
        <v>20</v>
      </c>
      <c r="I7" s="5">
        <f t="shared" ref="I7:I32" si="0">SUM(G7:H7)</f>
        <v>100</v>
      </c>
      <c r="J7" s="4">
        <f>SUM('[1]هيئة الصحة ابوظبي'!G7+'[1]وزارة الصحة'!G6)</f>
        <v>46</v>
      </c>
      <c r="K7" s="4">
        <f>SUM('[1]هيئة الصحة ابوظبي'!G16+'[1]قطاع خاص بالامارات الشمالية'!G6)</f>
        <v>23</v>
      </c>
      <c r="L7" s="5">
        <f t="shared" ref="L7:L32" si="1">SUM(J7:K7)</f>
        <v>69</v>
      </c>
      <c r="M7" s="4">
        <f>SUM('[1]هيئة الصحة ابوظبي'!H7+'[1]وزارة الصحة'!H6)</f>
        <v>114</v>
      </c>
      <c r="N7" s="4">
        <f>SUM('[1]هيئة الصحة ابوظبي'!H16)</f>
        <v>37</v>
      </c>
      <c r="O7" s="5">
        <f t="shared" ref="O7:O14" si="2">SUM(M7:N7)</f>
        <v>151</v>
      </c>
      <c r="P7" s="4">
        <f>SUM('[1]هيئة الصحة ابوظبي'!I7+'[1]وزارة الصحة'!I6)</f>
        <v>240</v>
      </c>
      <c r="Q7" s="4">
        <f>SUM('[1]هيئة الصحة ابوظبي'!I16+'[1]قطاع خاص بالامارات الشمالية'!I6)</f>
        <v>115</v>
      </c>
      <c r="R7" s="5">
        <f t="shared" ref="R7:R32" si="3">SUM(P7:Q7)</f>
        <v>355</v>
      </c>
      <c r="S7" s="3">
        <f>SUM(D7+G7+J7+M7+P7)</f>
        <v>1040</v>
      </c>
      <c r="T7" s="3">
        <f>SUM(E7+H7+K7+N7+Q7)</f>
        <v>257</v>
      </c>
      <c r="U7" s="5">
        <f t="shared" ref="U7:U8" si="4">SUM(S7:T7)</f>
        <v>1297</v>
      </c>
      <c r="V7" s="43" t="s">
        <v>24</v>
      </c>
      <c r="W7" s="64"/>
      <c r="X7" s="62"/>
      <c r="Y7" s="50"/>
      <c r="Z7" s="50"/>
      <c r="AA7" s="50"/>
      <c r="AC7" s="65" t="s">
        <v>10</v>
      </c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</row>
    <row r="8" spans="1:44" ht="26.25" customHeight="1" x14ac:dyDescent="0.25">
      <c r="A8" s="62"/>
      <c r="B8" s="64"/>
      <c r="C8" s="5" t="s">
        <v>31</v>
      </c>
      <c r="D8" s="5">
        <f>SUM(D6:D7)</f>
        <v>737</v>
      </c>
      <c r="E8" s="5">
        <f>SUM(E6:E7)</f>
        <v>156</v>
      </c>
      <c r="F8" s="5">
        <f>SUM(F6:F7)</f>
        <v>893</v>
      </c>
      <c r="G8" s="5">
        <f>SUM(G6:G7)</f>
        <v>102</v>
      </c>
      <c r="H8" s="5">
        <f>SUM(H6:H7)</f>
        <v>35</v>
      </c>
      <c r="I8" s="5">
        <f t="shared" si="0"/>
        <v>137</v>
      </c>
      <c r="J8" s="5">
        <f>SUM(J6:J7)</f>
        <v>46</v>
      </c>
      <c r="K8" s="5">
        <f>SUM(K6:K7)</f>
        <v>27</v>
      </c>
      <c r="L8" s="5">
        <f t="shared" si="1"/>
        <v>73</v>
      </c>
      <c r="M8" s="5">
        <f>SUM(M6:M7)</f>
        <v>116</v>
      </c>
      <c r="N8" s="5">
        <f>SUM(N6:N7)</f>
        <v>43</v>
      </c>
      <c r="O8" s="5">
        <f t="shared" si="2"/>
        <v>159</v>
      </c>
      <c r="P8" s="5">
        <f>SUM(P6:P7)</f>
        <v>265</v>
      </c>
      <c r="Q8" s="5">
        <f>SUM(Q6:Q7)</f>
        <v>159</v>
      </c>
      <c r="R8" s="5">
        <f t="shared" si="3"/>
        <v>424</v>
      </c>
      <c r="S8" s="5">
        <f>SUM(S6:S7)</f>
        <v>1266</v>
      </c>
      <c r="T8" s="5">
        <f>SUM(T6:T7)</f>
        <v>420</v>
      </c>
      <c r="U8" s="5">
        <f t="shared" si="4"/>
        <v>1686</v>
      </c>
      <c r="V8" s="44" t="s">
        <v>20</v>
      </c>
      <c r="W8" s="64"/>
      <c r="X8" s="62"/>
      <c r="Y8" s="50"/>
      <c r="Z8" s="50"/>
      <c r="AA8" s="50"/>
      <c r="AC8" s="66" t="s">
        <v>11</v>
      </c>
      <c r="AD8" s="66"/>
      <c r="AE8" s="66"/>
      <c r="AF8" s="66"/>
      <c r="AG8" s="66"/>
      <c r="AH8" s="66"/>
      <c r="AI8" s="66"/>
      <c r="AJ8" s="66"/>
      <c r="AK8" s="66"/>
      <c r="AL8" s="66"/>
      <c r="AM8" s="1"/>
      <c r="AN8" s="1"/>
      <c r="AO8" s="1"/>
      <c r="AP8" s="1"/>
      <c r="AQ8" s="1"/>
      <c r="AR8" s="1"/>
    </row>
    <row r="9" spans="1:44" ht="26.25" customHeight="1" x14ac:dyDescent="0.25">
      <c r="A9" s="62"/>
      <c r="B9" s="64" t="s">
        <v>30</v>
      </c>
      <c r="C9" s="3" t="s">
        <v>33</v>
      </c>
      <c r="D9" s="6">
        <f>SUM('[1]هيئة الصحة ابوظبي'!E9+'[1]وزارة الصحة'!E8)</f>
        <v>1697</v>
      </c>
      <c r="E9" s="6">
        <f>SUM('[1]هيئة الصحة ابوظبي'!E18)</f>
        <v>3443</v>
      </c>
      <c r="F9" s="7">
        <f>SUM(D9:E9)</f>
        <v>5140</v>
      </c>
      <c r="G9" s="8">
        <f>SUM('[1]هيئة الصحة ابوظبي'!F9+'[1]وزارة الصحة'!F8)</f>
        <v>111</v>
      </c>
      <c r="H9" s="8">
        <f>SUM('[1]هيئة الصحة ابوظبي'!F18)</f>
        <v>739</v>
      </c>
      <c r="I9" s="5">
        <f t="shared" si="0"/>
        <v>850</v>
      </c>
      <c r="J9" s="8">
        <f>SUM('[1]هيئة الصحة ابوظبي'!G9+'[1]وزارة الصحة'!G8)</f>
        <v>326</v>
      </c>
      <c r="K9" s="8">
        <f>SUM('[1]هيئة الصحة ابوظبي'!G18+'[1]قطاع خاص بالامارات الشمالية'!G8)</f>
        <v>1281</v>
      </c>
      <c r="L9" s="5">
        <f t="shared" si="1"/>
        <v>1607</v>
      </c>
      <c r="M9" s="8">
        <f>SUM('[1]هيئة الصحة ابوظبي'!H9+'[1]وزارة الصحة'!H8)</f>
        <v>1241</v>
      </c>
      <c r="N9" s="8">
        <f>SUM('[1]هيئة الصحة ابوظبي'!H18)</f>
        <v>4155</v>
      </c>
      <c r="O9" s="5">
        <f t="shared" si="2"/>
        <v>5396</v>
      </c>
      <c r="P9" s="9">
        <f>SUM('[1]هيئة الصحة ابوظبي'!I9+'[1]وزارة الصحة'!I8)</f>
        <v>797</v>
      </c>
      <c r="Q9" s="8">
        <f>SUM('[1]هيئة الصحة ابوظبي'!I18)</f>
        <v>2355</v>
      </c>
      <c r="R9" s="5">
        <f t="shared" si="3"/>
        <v>3152</v>
      </c>
      <c r="S9" s="10">
        <f>SUM(D9+G9+J9+M9+P9)</f>
        <v>4172</v>
      </c>
      <c r="T9" s="10">
        <f>SUM(E9+H9+K9+N9+Q9)</f>
        <v>11973</v>
      </c>
      <c r="U9" s="11">
        <f>SUM(S9:T9)</f>
        <v>16145</v>
      </c>
      <c r="V9" s="43" t="s">
        <v>23</v>
      </c>
      <c r="W9" s="64" t="s">
        <v>19</v>
      </c>
      <c r="X9" s="62"/>
      <c r="Y9" s="50"/>
      <c r="Z9" s="50"/>
      <c r="AA9" s="50"/>
    </row>
    <row r="10" spans="1:44" ht="26.25" customHeight="1" x14ac:dyDescent="0.25">
      <c r="A10" s="62"/>
      <c r="B10" s="64"/>
      <c r="C10" s="3" t="s">
        <v>34</v>
      </c>
      <c r="D10" s="6">
        <f>SUM('[1]هيئة الصحة ابوظبي'!E10+'[1]وزارة الصحة'!E9)</f>
        <v>804</v>
      </c>
      <c r="E10" s="6">
        <f>SUM('[1]هيئة الصحة ابوظبي'!E19)</f>
        <v>1628</v>
      </c>
      <c r="F10" s="7">
        <f>SUM(D10:E10)</f>
        <v>2432</v>
      </c>
      <c r="G10" s="8">
        <f>SUM('[1]هيئة الصحة ابوظبي'!F10+'[1]وزارة الصحة'!F9)</f>
        <v>80</v>
      </c>
      <c r="H10" s="8">
        <f>SUM('[1]هيئة الصحة ابوظبي'!F19)</f>
        <v>494</v>
      </c>
      <c r="I10" s="5">
        <f t="shared" si="0"/>
        <v>574</v>
      </c>
      <c r="J10" s="8">
        <f>SUM('[1]هيئة الصحة ابوظبي'!G10+'[1]وزارة الصحة'!G9)</f>
        <v>307</v>
      </c>
      <c r="K10" s="8">
        <f>SUM('[1]هيئة الصحة ابوظبي'!G19+'[1]قطاع خاص بالامارات الشمالية'!G9)</f>
        <v>1128</v>
      </c>
      <c r="L10" s="5">
        <f t="shared" si="1"/>
        <v>1435</v>
      </c>
      <c r="M10" s="8">
        <f>SUM('[1]هيئة الصحة ابوظبي'!H10+'[1]وزارة الصحة'!H9)</f>
        <v>5985</v>
      </c>
      <c r="N10" s="8">
        <f>SUM('[1]هيئة الصحة ابوظبي'!H19)</f>
        <v>10195</v>
      </c>
      <c r="O10" s="5">
        <f t="shared" si="2"/>
        <v>16180</v>
      </c>
      <c r="P10" s="9">
        <f>SUM('[1]هيئة الصحة ابوظبي'!I10+'[1]وزارة الصحة'!I9)</f>
        <v>1202</v>
      </c>
      <c r="Q10" s="8">
        <f>SUM('[1]هيئة الصحة ابوظبي'!I19)</f>
        <v>2219</v>
      </c>
      <c r="R10" s="5">
        <f t="shared" si="3"/>
        <v>3421</v>
      </c>
      <c r="S10" s="10">
        <f>SUM(D10+G10+J10+M10+P10)</f>
        <v>8378</v>
      </c>
      <c r="T10" s="10">
        <f>SUM(E10+H10+K10+N10+Q10)</f>
        <v>15664</v>
      </c>
      <c r="U10" s="11">
        <f>SUM(S10:T10)</f>
        <v>24042</v>
      </c>
      <c r="V10" s="43" t="s">
        <v>24</v>
      </c>
      <c r="W10" s="64"/>
      <c r="X10" s="62"/>
      <c r="Y10" s="50"/>
      <c r="Z10" s="50"/>
      <c r="AA10" s="50"/>
    </row>
    <row r="11" spans="1:44" ht="26.25" customHeight="1" x14ac:dyDescent="0.25">
      <c r="A11" s="62"/>
      <c r="B11" s="64"/>
      <c r="C11" s="5" t="s">
        <v>31</v>
      </c>
      <c r="D11" s="7">
        <f>SUM(D9:D10)</f>
        <v>2501</v>
      </c>
      <c r="E11" s="7">
        <f>SUM(E9:E10)</f>
        <v>5071</v>
      </c>
      <c r="F11" s="7">
        <f>SUM(F9:F10)</f>
        <v>7572</v>
      </c>
      <c r="G11" s="11">
        <f>SUM(G9:G10)</f>
        <v>191</v>
      </c>
      <c r="H11" s="11">
        <f>SUM(H9:H10)</f>
        <v>1233</v>
      </c>
      <c r="I11" s="5">
        <f t="shared" si="0"/>
        <v>1424</v>
      </c>
      <c r="J11" s="11">
        <f>SUM(J9:J10)</f>
        <v>633</v>
      </c>
      <c r="K11" s="11">
        <f>SUM(K9:K10)</f>
        <v>2409</v>
      </c>
      <c r="L11" s="5">
        <f t="shared" si="1"/>
        <v>3042</v>
      </c>
      <c r="M11" s="11">
        <f>SUM(M9:M10)</f>
        <v>7226</v>
      </c>
      <c r="N11" s="11">
        <f>SUM(N9:N10)</f>
        <v>14350</v>
      </c>
      <c r="O11" s="5">
        <f t="shared" si="2"/>
        <v>21576</v>
      </c>
      <c r="P11" s="11">
        <f>SUM(P9:P10)</f>
        <v>1999</v>
      </c>
      <c r="Q11" s="11">
        <f>SUM(Q9:Q10)</f>
        <v>4574</v>
      </c>
      <c r="R11" s="5">
        <f t="shared" si="3"/>
        <v>6573</v>
      </c>
      <c r="S11" s="11">
        <f>SUM(S9:S10)</f>
        <v>12550</v>
      </c>
      <c r="T11" s="11">
        <f t="shared" ref="T11:U11" si="5">SUM(T9:T10)</f>
        <v>27637</v>
      </c>
      <c r="U11" s="11">
        <f t="shared" si="5"/>
        <v>40187</v>
      </c>
      <c r="V11" s="44" t="s">
        <v>20</v>
      </c>
      <c r="W11" s="64"/>
      <c r="X11" s="62"/>
      <c r="Y11" s="50"/>
      <c r="Z11" s="50"/>
      <c r="AA11" s="50"/>
      <c r="AC11" t="s">
        <v>12</v>
      </c>
      <c r="AH11" t="s">
        <v>12</v>
      </c>
    </row>
    <row r="12" spans="1:44" ht="26.25" customHeight="1" x14ac:dyDescent="0.25">
      <c r="A12" s="62"/>
      <c r="B12" s="67" t="s">
        <v>31</v>
      </c>
      <c r="C12" s="44" t="s">
        <v>33</v>
      </c>
      <c r="D12" s="7">
        <f>SUM(D6+D9)</f>
        <v>1874</v>
      </c>
      <c r="E12" s="7">
        <f>SUM(E6+E9)</f>
        <v>3537</v>
      </c>
      <c r="F12" s="7">
        <f>SUM(D12:E12)</f>
        <v>5411</v>
      </c>
      <c r="G12" s="12">
        <f>SUM(G6+G9)</f>
        <v>133</v>
      </c>
      <c r="H12" s="12">
        <f>SUM(H6+H9)</f>
        <v>754</v>
      </c>
      <c r="I12" s="5">
        <f t="shared" si="0"/>
        <v>887</v>
      </c>
      <c r="J12" s="12">
        <f>SUM(J6+J9)</f>
        <v>326</v>
      </c>
      <c r="K12" s="12">
        <f>SUM(K6+K9)</f>
        <v>1285</v>
      </c>
      <c r="L12" s="5">
        <f t="shared" si="1"/>
        <v>1611</v>
      </c>
      <c r="M12" s="12">
        <f>SUM(M6+M9)</f>
        <v>1243</v>
      </c>
      <c r="N12" s="13">
        <f>SUM(N6+N9)</f>
        <v>4161</v>
      </c>
      <c r="O12" s="5">
        <f t="shared" si="2"/>
        <v>5404</v>
      </c>
      <c r="P12" s="12">
        <f>SUM(P6+P9)</f>
        <v>822</v>
      </c>
      <c r="Q12" s="14">
        <f>SUM(Q6+Q9)</f>
        <v>2399</v>
      </c>
      <c r="R12" s="5">
        <f t="shared" si="3"/>
        <v>3221</v>
      </c>
      <c r="S12" s="11">
        <f>SUM(S6+S9)</f>
        <v>4398</v>
      </c>
      <c r="T12" s="11">
        <f>SUM(T6+T9)</f>
        <v>12136</v>
      </c>
      <c r="U12" s="7">
        <f>SUM(S12:T12)</f>
        <v>16534</v>
      </c>
      <c r="V12" s="44" t="s">
        <v>23</v>
      </c>
      <c r="W12" s="67" t="s">
        <v>20</v>
      </c>
      <c r="X12" s="62"/>
      <c r="Y12" s="50"/>
      <c r="Z12" s="50"/>
      <c r="AA12" s="50"/>
    </row>
    <row r="13" spans="1:44" ht="26.25" customHeight="1" x14ac:dyDescent="0.25">
      <c r="A13" s="62"/>
      <c r="B13" s="68"/>
      <c r="C13" s="44" t="s">
        <v>34</v>
      </c>
      <c r="D13" s="7">
        <f>SUM(D7+D10)</f>
        <v>1364</v>
      </c>
      <c r="E13" s="7">
        <f>SUM(E7+E10)</f>
        <v>1690</v>
      </c>
      <c r="F13" s="7">
        <f>SUM(D13:E13)</f>
        <v>3054</v>
      </c>
      <c r="G13" s="12">
        <f>SUM(G7+G10)</f>
        <v>160</v>
      </c>
      <c r="H13" s="12">
        <f>SUM(H7+H10)</f>
        <v>514</v>
      </c>
      <c r="I13" s="5">
        <f t="shared" si="0"/>
        <v>674</v>
      </c>
      <c r="J13" s="12">
        <f>SUM(J7+J10)</f>
        <v>353</v>
      </c>
      <c r="K13" s="12">
        <f>SUM(K7+K10)</f>
        <v>1151</v>
      </c>
      <c r="L13" s="5">
        <f t="shared" si="1"/>
        <v>1504</v>
      </c>
      <c r="M13" s="12">
        <f>SUM(M7+M10)</f>
        <v>6099</v>
      </c>
      <c r="N13" s="13">
        <f>SUM(N7+N10)</f>
        <v>10232</v>
      </c>
      <c r="O13" s="5">
        <f t="shared" si="2"/>
        <v>16331</v>
      </c>
      <c r="P13" s="12">
        <f>SUM(P7+P10)</f>
        <v>1442</v>
      </c>
      <c r="Q13" s="14">
        <f>SUM(Q7+Q10)</f>
        <v>2334</v>
      </c>
      <c r="R13" s="5">
        <f t="shared" si="3"/>
        <v>3776</v>
      </c>
      <c r="S13" s="11">
        <f>SUM(S7+S10)</f>
        <v>9418</v>
      </c>
      <c r="T13" s="11">
        <f>SUM(T7+T10)</f>
        <v>15921</v>
      </c>
      <c r="U13" s="7">
        <f t="shared" ref="U13" si="6">SUM(S13:T13)</f>
        <v>25339</v>
      </c>
      <c r="V13" s="44" t="s">
        <v>24</v>
      </c>
      <c r="W13" s="68"/>
      <c r="X13" s="62"/>
      <c r="Y13" s="50"/>
      <c r="Z13" s="50"/>
      <c r="AA13" s="50"/>
    </row>
    <row r="14" spans="1:44" ht="26.25" customHeight="1" x14ac:dyDescent="0.25">
      <c r="A14" s="63"/>
      <c r="B14" s="69"/>
      <c r="C14" s="44" t="s">
        <v>31</v>
      </c>
      <c r="D14" s="7">
        <f>SUM(D12:D13)</f>
        <v>3238</v>
      </c>
      <c r="E14" s="7">
        <f>SUM(E12:E13)</f>
        <v>5227</v>
      </c>
      <c r="F14" s="7">
        <f>SUM(F12:F13)</f>
        <v>8465</v>
      </c>
      <c r="G14" s="11">
        <f>SUM(G12:G13)</f>
        <v>293</v>
      </c>
      <c r="H14" s="11">
        <f>SUM(H12:H13)</f>
        <v>1268</v>
      </c>
      <c r="I14" s="5">
        <f t="shared" si="0"/>
        <v>1561</v>
      </c>
      <c r="J14" s="15">
        <f>SUM(J12:J13)</f>
        <v>679</v>
      </c>
      <c r="K14" s="11">
        <f>SUM(K12:K13)</f>
        <v>2436</v>
      </c>
      <c r="L14" s="5">
        <f t="shared" si="1"/>
        <v>3115</v>
      </c>
      <c r="M14" s="11">
        <f>SUM(M12:M13)</f>
        <v>7342</v>
      </c>
      <c r="N14" s="11">
        <f>SUM(N12:N13)</f>
        <v>14393</v>
      </c>
      <c r="O14" s="5">
        <f t="shared" si="2"/>
        <v>21735</v>
      </c>
      <c r="P14" s="11">
        <f>SUM(P12:P13)</f>
        <v>2264</v>
      </c>
      <c r="Q14" s="11">
        <f>SUM(Q12:Q13)</f>
        <v>4733</v>
      </c>
      <c r="R14" s="5">
        <f t="shared" si="3"/>
        <v>6997</v>
      </c>
      <c r="S14" s="11">
        <f>SUM(S12:S13)</f>
        <v>13816</v>
      </c>
      <c r="T14" s="11">
        <f t="shared" ref="T14:U14" si="7">SUM(T12:T13)</f>
        <v>28057</v>
      </c>
      <c r="U14" s="7">
        <f t="shared" si="7"/>
        <v>41873</v>
      </c>
      <c r="V14" s="44" t="s">
        <v>20</v>
      </c>
      <c r="W14" s="69"/>
      <c r="X14" s="63"/>
      <c r="Y14" s="50"/>
      <c r="Z14" s="50"/>
      <c r="AA14" s="50"/>
    </row>
    <row r="15" spans="1:44" ht="26.25" customHeight="1" x14ac:dyDescent="0.25">
      <c r="A15" s="61" t="s">
        <v>35</v>
      </c>
      <c r="B15" s="64" t="s">
        <v>29</v>
      </c>
      <c r="C15" s="43" t="s">
        <v>33</v>
      </c>
      <c r="D15" s="4">
        <f>SUM('[1]هيئة الصحة دبي'!E6+'[1]وزارة الصحة'!E14)</f>
        <v>109</v>
      </c>
      <c r="E15" s="4">
        <f>SUM('[1]هيئة الصحة دبي'!E15+'[1]مدينة دبي الطبية'!G7)</f>
        <v>109</v>
      </c>
      <c r="F15" s="5">
        <f>SUM(D15:E15)</f>
        <v>218</v>
      </c>
      <c r="G15" s="4">
        <f>SUM('[1]هيئة الصحة دبي'!F6+'[1]وزارة الصحة'!F14)</f>
        <v>19</v>
      </c>
      <c r="H15" s="4">
        <f>SUM('[1]هيئة الصحة دبي'!F15+'[1]مدينة دبي الطبية'!H7)</f>
        <v>22</v>
      </c>
      <c r="I15" s="5">
        <f t="shared" si="0"/>
        <v>41</v>
      </c>
      <c r="J15" s="4">
        <f>SUM('[1]هيئة الصحة دبي'!G6+'[1]وزارة الصحة'!G14)</f>
        <v>3</v>
      </c>
      <c r="K15" s="4">
        <f>SUM('[1]هيئة الصحة دبي'!G15+'[1]مدينة دبي الطبية'!L7+'[1]قطاع خاص بالامارات الشمالية'!G14)</f>
        <v>0</v>
      </c>
      <c r="L15" s="5">
        <f t="shared" si="1"/>
        <v>3</v>
      </c>
      <c r="M15" s="4">
        <f>SUM('[1]هيئة الصحة دبي'!H6+'[1]وزارة الصحة'!H14)</f>
        <v>0</v>
      </c>
      <c r="N15" s="4">
        <f>SUM('[1]هيئة الصحة دبي'!H15+'[1]مدينة دبي الطبية'!J7+'[1]مدينة دبي الطبية'!K7)</f>
        <v>2</v>
      </c>
      <c r="O15" s="5">
        <f>SUM(M15:N15)</f>
        <v>2</v>
      </c>
      <c r="P15" s="4">
        <f>SUM('[1]هيئة الصحة دبي'!I6+'[1]وزارة الصحة'!I14)</f>
        <v>30</v>
      </c>
      <c r="Q15" s="4">
        <f>SUM('[1]هيئة الصحة دبي'!I15+'[1]مدينة دبي الطبية'!I7+'[1]مدينة دبي الطبية'!M7+'[1]مدينة دبي الطبية'!N7+'[1]مدينة دبي الطبية'!O7)</f>
        <v>9</v>
      </c>
      <c r="R15" s="5">
        <f t="shared" si="3"/>
        <v>39</v>
      </c>
      <c r="S15" s="3">
        <f>SUM(D15+G15+J15+M15+P15)</f>
        <v>161</v>
      </c>
      <c r="T15" s="3">
        <f>SUM(E15+H15+K15+N15+Q15)</f>
        <v>142</v>
      </c>
      <c r="U15" s="5">
        <f>SUM(S15:T15)</f>
        <v>303</v>
      </c>
      <c r="V15" s="43" t="s">
        <v>23</v>
      </c>
      <c r="W15" s="64" t="s">
        <v>18</v>
      </c>
      <c r="X15" s="61" t="s">
        <v>42</v>
      </c>
      <c r="Y15" s="50"/>
      <c r="Z15" s="50"/>
      <c r="AA15" s="50"/>
    </row>
    <row r="16" spans="1:44" ht="26.25" customHeight="1" x14ac:dyDescent="0.25">
      <c r="A16" s="62"/>
      <c r="B16" s="64"/>
      <c r="C16" s="43" t="s">
        <v>34</v>
      </c>
      <c r="D16" s="4">
        <f>SUM('[1]هيئة الصحة دبي'!E7+'[1]وزارة الصحة'!E15)</f>
        <v>388</v>
      </c>
      <c r="E16" s="4">
        <f>SUM('[1]هيئة الصحة دبي'!E16+'[1]مدينة دبي الطبية'!G8)</f>
        <v>73</v>
      </c>
      <c r="F16" s="5">
        <f>SUM(D16:E16)</f>
        <v>461</v>
      </c>
      <c r="G16" s="4">
        <f>SUM('[1]هيئة الصحة دبي'!F7+'[1]وزارة الصحة'!F15)</f>
        <v>114</v>
      </c>
      <c r="H16" s="4">
        <f>SUM('[1]هيئة الصحة دبي'!F16+'[1]مدينة دبي الطبية'!H8)</f>
        <v>26</v>
      </c>
      <c r="I16" s="5">
        <f t="shared" si="0"/>
        <v>140</v>
      </c>
      <c r="J16" s="4">
        <f>SUM('[1]هيئة الصحة دبي'!G7+'[1]وزارة الصحة'!G15)</f>
        <v>94</v>
      </c>
      <c r="K16" s="4">
        <f>SUM('[1]هيئة الصحة دبي'!G16+'[1]مدينة دبي الطبية'!L8+'[1]قطاع خاص بالامارات الشمالية'!G15)</f>
        <v>10</v>
      </c>
      <c r="L16" s="5">
        <f t="shared" si="1"/>
        <v>104</v>
      </c>
      <c r="M16" s="4">
        <f>SUM('[1]هيئة الصحة دبي'!H7+'[1]وزارة الصحة'!H15)</f>
        <v>67</v>
      </c>
      <c r="N16" s="4">
        <f>SUM('[1]هيئة الصحة دبي'!H16+'[1]مدينة دبي الطبية'!J8+'[1]مدينة دبي الطبية'!K8)</f>
        <v>12</v>
      </c>
      <c r="O16" s="5">
        <f>SUM(M16:N16)</f>
        <v>79</v>
      </c>
      <c r="P16" s="4">
        <f>SUM('[1]هيئة الصحة دبي'!I7+'[1]وزارة الصحة'!I15)</f>
        <v>346</v>
      </c>
      <c r="Q16" s="4">
        <f>SUM('[1]هيئة الصحة دبي'!I16+'[1]مدينة دبي الطبية'!I8+'[1]مدينة دبي الطبية'!M8+'[1]مدينة دبي الطبية'!N8+'[1]مدينة دبي الطبية'!O8)</f>
        <v>28</v>
      </c>
      <c r="R16" s="5">
        <f t="shared" si="3"/>
        <v>374</v>
      </c>
      <c r="S16" s="3">
        <f>SUM(D16+G16+J16+M16+P16)</f>
        <v>1009</v>
      </c>
      <c r="T16" s="3">
        <f>SUM(E16+H16+K16+N16+Q16)</f>
        <v>149</v>
      </c>
      <c r="U16" s="5">
        <f>SUM(S16:T16)</f>
        <v>1158</v>
      </c>
      <c r="V16" s="43" t="s">
        <v>24</v>
      </c>
      <c r="W16" s="64"/>
      <c r="X16" s="62"/>
      <c r="Y16" s="50"/>
      <c r="Z16" s="50"/>
      <c r="AA16" s="50"/>
    </row>
    <row r="17" spans="1:42" ht="26.25" customHeight="1" x14ac:dyDescent="0.25">
      <c r="A17" s="62"/>
      <c r="B17" s="64"/>
      <c r="C17" s="44" t="s">
        <v>31</v>
      </c>
      <c r="D17" s="5">
        <f>SUM(D15:D16)</f>
        <v>497</v>
      </c>
      <c r="E17" s="5">
        <f>SUM(E15:E16)</f>
        <v>182</v>
      </c>
      <c r="F17" s="5">
        <f>SUM(F15:F16)</f>
        <v>679</v>
      </c>
      <c r="G17" s="5">
        <f>SUM(G15:G16)</f>
        <v>133</v>
      </c>
      <c r="H17" s="5">
        <f t="shared" ref="H17:I17" si="8">SUM(H15:H16)</f>
        <v>48</v>
      </c>
      <c r="I17" s="16">
        <f t="shared" si="8"/>
        <v>181</v>
      </c>
      <c r="J17" s="5">
        <f>SUM(J15:J16)</f>
        <v>97</v>
      </c>
      <c r="K17" s="5">
        <f>SUM(K15:K16)</f>
        <v>10</v>
      </c>
      <c r="L17" s="5">
        <f t="shared" si="1"/>
        <v>107</v>
      </c>
      <c r="M17" s="5">
        <f>SUM(M15:M16)</f>
        <v>67</v>
      </c>
      <c r="N17" s="5">
        <f>SUM(N15:N16)</f>
        <v>14</v>
      </c>
      <c r="O17" s="5">
        <f>SUM(O15:O16)</f>
        <v>81</v>
      </c>
      <c r="P17" s="5">
        <f>SUM(P15:P16)</f>
        <v>376</v>
      </c>
      <c r="Q17" s="5">
        <f>SUM(Q15:Q16)</f>
        <v>37</v>
      </c>
      <c r="R17" s="5">
        <f t="shared" si="3"/>
        <v>413</v>
      </c>
      <c r="S17" s="5">
        <f>SUM(S15:S16)</f>
        <v>1170</v>
      </c>
      <c r="T17" s="5">
        <f t="shared" ref="T17:U17" si="9">SUM(T15:T16)</f>
        <v>291</v>
      </c>
      <c r="U17" s="5">
        <f t="shared" si="9"/>
        <v>1461</v>
      </c>
      <c r="V17" s="44" t="s">
        <v>20</v>
      </c>
      <c r="W17" s="64"/>
      <c r="X17" s="62"/>
      <c r="Y17" s="50"/>
      <c r="Z17" s="50"/>
      <c r="AA17" s="50"/>
      <c r="AF17" s="53" t="s">
        <v>58</v>
      </c>
      <c r="AG17" s="52" t="s">
        <v>1</v>
      </c>
      <c r="AH17" s="52"/>
      <c r="AI17" s="52" t="s">
        <v>2</v>
      </c>
      <c r="AJ17" s="52"/>
      <c r="AK17" s="52" t="s">
        <v>3</v>
      </c>
      <c r="AL17" s="52"/>
      <c r="AM17" s="52" t="s">
        <v>4</v>
      </c>
      <c r="AN17" s="52"/>
      <c r="AO17" s="52" t="s">
        <v>5</v>
      </c>
      <c r="AP17" s="52"/>
    </row>
    <row r="18" spans="1:42" ht="26.25" customHeight="1" x14ac:dyDescent="0.25">
      <c r="A18" s="62"/>
      <c r="B18" s="64" t="s">
        <v>30</v>
      </c>
      <c r="C18" s="43" t="s">
        <v>33</v>
      </c>
      <c r="D18" s="6">
        <f>SUM('[1]هيئة الصحة دبي'!E9+'[1]وزارة الصحة'!E17)</f>
        <v>904</v>
      </c>
      <c r="E18" s="6">
        <f>SUM('[1]هيئة الصحة دبي'!E18+'[1]مدينة دبي الطبية'!G10)</f>
        <v>3732</v>
      </c>
      <c r="F18" s="7">
        <f>SUM(D18:E18)</f>
        <v>4636</v>
      </c>
      <c r="G18" s="6">
        <f>SUM('[1]هيئة الصحة دبي'!F9+'[1]وزارة الصحة'!F17)</f>
        <v>40</v>
      </c>
      <c r="H18" s="6">
        <f>SUM('[1]هيئة الصحة دبي'!F18+'[1]مدينة دبي الطبية'!H10)</f>
        <v>1003</v>
      </c>
      <c r="I18" s="5">
        <f t="shared" si="0"/>
        <v>1043</v>
      </c>
      <c r="J18" s="8">
        <f>SUM('[1]هيئة الصحة دبي'!G9+'[1]وزارة الصحة'!G17)</f>
        <v>146</v>
      </c>
      <c r="K18" s="8">
        <f>SUM('[1]هيئة الصحة دبي'!G18+'[1]مدينة دبي الطبية'!L10+'[1]قطاع خاص بالامارات الشمالية'!G17)</f>
        <v>110</v>
      </c>
      <c r="L18" s="5">
        <f t="shared" si="1"/>
        <v>256</v>
      </c>
      <c r="M18" s="6">
        <f>SUM('[1]هيئة الصحة دبي'!H9+'[1]وزارة الصحة'!H17)</f>
        <v>892</v>
      </c>
      <c r="N18" s="6">
        <f>SUM('[1]هيئة الصحة دبي'!H18+'[1]مدينة دبي الطبية'!J10+'[1]مدينة دبي الطبية'!K10)</f>
        <v>1685</v>
      </c>
      <c r="O18" s="15">
        <f>SUM(M18:N18)</f>
        <v>2577</v>
      </c>
      <c r="P18" s="9">
        <f>SUM('[1]هيئة الصحة دبي'!I9+'[1]وزارة الصحة'!I17)</f>
        <v>1112</v>
      </c>
      <c r="Q18" s="8">
        <f>SUM('[1]هيئة الصحة دبي'!I18+'[1]مدينة دبي الطبية'!I10+'[1]مدينة دبي الطبية'!M10+'[1]مدينة دبي الطبية'!N10+'[1]مدينة دبي الطبية'!O10)</f>
        <v>1903</v>
      </c>
      <c r="R18" s="5">
        <f t="shared" si="3"/>
        <v>3015</v>
      </c>
      <c r="S18" s="10">
        <f>SUM(D18+G18+J18+M18+P18)</f>
        <v>3094</v>
      </c>
      <c r="T18" s="10">
        <f>SUM(E18+H18+K18+N18+Q18)</f>
        <v>8433</v>
      </c>
      <c r="U18" s="11">
        <f>SUM(S18:T18)</f>
        <v>11527</v>
      </c>
      <c r="V18" s="43" t="s">
        <v>23</v>
      </c>
      <c r="W18" s="64" t="s">
        <v>19</v>
      </c>
      <c r="X18" s="62"/>
      <c r="Y18" s="50"/>
      <c r="Z18" s="50"/>
      <c r="AA18" s="50"/>
      <c r="AF18" s="53"/>
      <c r="AG18" t="s">
        <v>56</v>
      </c>
      <c r="AH18" t="s">
        <v>57</v>
      </c>
      <c r="AI18" t="s">
        <v>56</v>
      </c>
      <c r="AJ18" t="s">
        <v>57</v>
      </c>
      <c r="AK18" t="s">
        <v>56</v>
      </c>
      <c r="AL18" t="s">
        <v>57</v>
      </c>
      <c r="AM18" t="s">
        <v>56</v>
      </c>
      <c r="AN18" t="s">
        <v>57</v>
      </c>
      <c r="AO18" t="s">
        <v>56</v>
      </c>
      <c r="AP18" t="s">
        <v>57</v>
      </c>
    </row>
    <row r="19" spans="1:42" ht="26.25" customHeight="1" x14ac:dyDescent="0.25">
      <c r="A19" s="62"/>
      <c r="B19" s="64"/>
      <c r="C19" s="43" t="s">
        <v>34</v>
      </c>
      <c r="D19" s="6">
        <f>SUM('[1]هيئة الصحة دبي'!E10+'[1]وزارة الصحة'!E18)</f>
        <v>613</v>
      </c>
      <c r="E19" s="6">
        <f>SUM('[1]هيئة الصحة دبي'!E19+'[1]مدينة دبي الطبية'!G11)</f>
        <v>2261</v>
      </c>
      <c r="F19" s="7">
        <f t="shared" ref="F19:F20" si="10">SUM(D19:E19)</f>
        <v>2874</v>
      </c>
      <c r="G19" s="6">
        <f>SUM('[1]هيئة الصحة دبي'!F10+'[1]وزارة الصحة'!F18)</f>
        <v>35</v>
      </c>
      <c r="H19" s="6">
        <f>SUM('[1]هيئة الصحة دبي'!F19+'[1]مدينة دبي الطبية'!H11)</f>
        <v>960</v>
      </c>
      <c r="I19" s="5">
        <f t="shared" si="0"/>
        <v>995</v>
      </c>
      <c r="J19" s="8">
        <f>SUM('[1]هيئة الصحة دبي'!G10+'[1]وزارة الصحة'!G18)</f>
        <v>68</v>
      </c>
      <c r="K19" s="8">
        <f>SUM('[1]هيئة الصحة دبي'!G19+'[1]مدينة دبي الطبية'!L11+'[1]قطاع خاص بالامارات الشمالية'!G18)</f>
        <v>79</v>
      </c>
      <c r="L19" s="5">
        <f t="shared" si="1"/>
        <v>147</v>
      </c>
      <c r="M19" s="6">
        <f>SUM('[1]هيئة الصحة دبي'!H10+'[1]وزارة الصحة'!H18)</f>
        <v>4248</v>
      </c>
      <c r="N19" s="6">
        <f>SUM('[1]هيئة الصحة دبي'!H19+'[1]مدينة دبي الطبية'!J11+'[1]مدينة دبي الطبية'!K11)</f>
        <v>9718</v>
      </c>
      <c r="O19" s="15">
        <f>SUM(M19:N19)</f>
        <v>13966</v>
      </c>
      <c r="P19" s="9">
        <f>SUM('[1]هيئة الصحة دبي'!I10+'[1]وزارة الصحة'!I18)</f>
        <v>1052</v>
      </c>
      <c r="Q19" s="8">
        <f>SUM('[1]هيئة الصحة دبي'!I19+'[1]مدينة دبي الطبية'!I11+'[1]مدينة دبي الطبية'!M11+'[1]مدينة دبي الطبية'!N11+'[1]مدينة دبي الطبية'!O11)</f>
        <v>2892</v>
      </c>
      <c r="R19" s="5">
        <f t="shared" si="3"/>
        <v>3944</v>
      </c>
      <c r="S19" s="10">
        <f>SUM(D19+G19+J19+M19+P19)</f>
        <v>6016</v>
      </c>
      <c r="T19" s="10">
        <f>SUM(E19+H19+K19+N19+Q19)</f>
        <v>15910</v>
      </c>
      <c r="U19" s="11">
        <f>SUM(S19:T19)</f>
        <v>21926</v>
      </c>
      <c r="V19" s="43" t="s">
        <v>24</v>
      </c>
      <c r="W19" s="64"/>
      <c r="X19" s="62"/>
      <c r="Y19" s="50"/>
      <c r="Z19" s="50"/>
      <c r="AA19" s="50"/>
      <c r="AF19" t="s">
        <v>49</v>
      </c>
      <c r="AG19" s="51">
        <f>F8*100/F14</f>
        <v>10.549320732427644</v>
      </c>
      <c r="AH19" s="51">
        <f>F11*100/F14</f>
        <v>89.450679267572355</v>
      </c>
      <c r="AI19" s="51">
        <f>I8*100/I14</f>
        <v>8.7764253683536193</v>
      </c>
      <c r="AJ19" s="51">
        <f>I11*100/I14</f>
        <v>91.223574631646386</v>
      </c>
      <c r="AK19" s="51">
        <f>L8*100/L14</f>
        <v>2.3434991974317816</v>
      </c>
      <c r="AL19" s="51">
        <f>L11*100/L14</f>
        <v>97.656500802568218</v>
      </c>
      <c r="AM19" s="51">
        <f>O8*100/O14</f>
        <v>0.73153899240855758</v>
      </c>
      <c r="AN19" s="51">
        <f>O11*100/O14</f>
        <v>99.268461007591441</v>
      </c>
      <c r="AO19" s="51">
        <f>R8*100/R14</f>
        <v>6.0597398885236533</v>
      </c>
      <c r="AP19" s="51">
        <f>R11*100/R14</f>
        <v>93.940260111476348</v>
      </c>
    </row>
    <row r="20" spans="1:42" ht="26.25" customHeight="1" x14ac:dyDescent="0.25">
      <c r="A20" s="62"/>
      <c r="B20" s="64"/>
      <c r="C20" s="44" t="s">
        <v>31</v>
      </c>
      <c r="D20" s="11">
        <f>SUM(D18:D19)</f>
        <v>1517</v>
      </c>
      <c r="E20" s="11">
        <f>SUM(E18:E19)</f>
        <v>5993</v>
      </c>
      <c r="F20" s="11">
        <f t="shared" si="10"/>
        <v>7510</v>
      </c>
      <c r="G20" s="11">
        <f>SUM(G18:G19)</f>
        <v>75</v>
      </c>
      <c r="H20" s="11">
        <f>SUM(H18:H19)</f>
        <v>1963</v>
      </c>
      <c r="I20" s="5">
        <f t="shared" si="0"/>
        <v>2038</v>
      </c>
      <c r="J20" s="11">
        <f>SUM(J18:J19)</f>
        <v>214</v>
      </c>
      <c r="K20" s="11">
        <f>SUM(K18:K19)</f>
        <v>189</v>
      </c>
      <c r="L20" s="5">
        <f t="shared" si="1"/>
        <v>403</v>
      </c>
      <c r="M20" s="11">
        <f>SUM(M18:M19)</f>
        <v>5140</v>
      </c>
      <c r="N20" s="11">
        <f t="shared" ref="N20:O20" si="11">SUM(N18:N19)</f>
        <v>11403</v>
      </c>
      <c r="O20" s="17">
        <f t="shared" si="11"/>
        <v>16543</v>
      </c>
      <c r="P20" s="11">
        <f>SUM(P18:P19)</f>
        <v>2164</v>
      </c>
      <c r="Q20" s="11">
        <f>SUM(Q18:Q19)</f>
        <v>4795</v>
      </c>
      <c r="R20" s="5">
        <f t="shared" si="3"/>
        <v>6959</v>
      </c>
      <c r="S20" s="11">
        <f>SUM(S18:S19)</f>
        <v>9110</v>
      </c>
      <c r="T20" s="11">
        <f t="shared" ref="T20:U20" si="12">SUM(T18:T19)</f>
        <v>24343</v>
      </c>
      <c r="U20" s="11">
        <f t="shared" si="12"/>
        <v>33453</v>
      </c>
      <c r="V20" s="44" t="s">
        <v>20</v>
      </c>
      <c r="W20" s="64"/>
      <c r="X20" s="62"/>
      <c r="Y20" s="50"/>
      <c r="Z20" s="50"/>
      <c r="AA20" s="50"/>
      <c r="AF20" t="s">
        <v>50</v>
      </c>
      <c r="AG20" s="51">
        <f>F17*100/F23</f>
        <v>8.291610697276834</v>
      </c>
      <c r="AH20" s="51">
        <f>F20*100/F23</f>
        <v>91.708389302723162</v>
      </c>
      <c r="AI20" s="51">
        <f>I17*100/I23</f>
        <v>8.1568273997296075</v>
      </c>
      <c r="AJ20" s="51">
        <f>I20*100/I23</f>
        <v>91.843172600270393</v>
      </c>
      <c r="AK20" s="51">
        <f>L17*100/L23</f>
        <v>20.980392156862745</v>
      </c>
      <c r="AL20" s="51">
        <f>L20*100/L23</f>
        <v>79.019607843137251</v>
      </c>
      <c r="AM20" s="51">
        <f>O17*100/O23</f>
        <v>0.48724735322425411</v>
      </c>
      <c r="AN20" s="51">
        <f>O20*100/O23</f>
        <v>99.512752646775752</v>
      </c>
      <c r="AO20" s="51">
        <f>R17*100/R23</f>
        <v>5.6022788931090615</v>
      </c>
      <c r="AP20" s="51">
        <f>R20*100/R23</f>
        <v>94.397721106890941</v>
      </c>
    </row>
    <row r="21" spans="1:42" ht="26.25" customHeight="1" x14ac:dyDescent="0.25">
      <c r="A21" s="62"/>
      <c r="B21" s="67" t="s">
        <v>31</v>
      </c>
      <c r="C21" s="44" t="s">
        <v>33</v>
      </c>
      <c r="D21" s="11">
        <f>SUM(D15+D18)</f>
        <v>1013</v>
      </c>
      <c r="E21" s="11">
        <f>SUM(E15+E18)</f>
        <v>3841</v>
      </c>
      <c r="F21" s="11">
        <f>SUM(D21:E21)</f>
        <v>4854</v>
      </c>
      <c r="G21" s="12">
        <f>SUM(G15+G18)</f>
        <v>59</v>
      </c>
      <c r="H21" s="12">
        <f>SUM(H15+H18)</f>
        <v>1025</v>
      </c>
      <c r="I21" s="5">
        <f t="shared" si="0"/>
        <v>1084</v>
      </c>
      <c r="J21" s="12">
        <f>SUM(J15+J18)</f>
        <v>149</v>
      </c>
      <c r="K21" s="12">
        <f>SUM(K15+K18)</f>
        <v>110</v>
      </c>
      <c r="L21" s="5">
        <f t="shared" si="1"/>
        <v>259</v>
      </c>
      <c r="M21" s="18">
        <f>SUM(M15+M18)</f>
        <v>892</v>
      </c>
      <c r="N21" s="12">
        <f>SUM(N15+N18)</f>
        <v>1687</v>
      </c>
      <c r="O21" s="17">
        <f>SUM(M21:N21)</f>
        <v>2579</v>
      </c>
      <c r="P21" s="12">
        <f>SUM(P15+P18)</f>
        <v>1142</v>
      </c>
      <c r="Q21" s="18">
        <f>SUM(Q15+Q18)</f>
        <v>1912</v>
      </c>
      <c r="R21" s="5">
        <f t="shared" si="3"/>
        <v>3054</v>
      </c>
      <c r="S21" s="11">
        <f>SUM(S15+S18)</f>
        <v>3255</v>
      </c>
      <c r="T21" s="11">
        <f>SUM(T15+T18)</f>
        <v>8575</v>
      </c>
      <c r="U21" s="11">
        <f>SUM(S21:T21)</f>
        <v>11830</v>
      </c>
      <c r="V21" s="44" t="s">
        <v>23</v>
      </c>
      <c r="W21" s="67" t="s">
        <v>20</v>
      </c>
      <c r="X21" s="62"/>
      <c r="Y21" s="50"/>
      <c r="Z21" s="50"/>
      <c r="AA21" s="50"/>
      <c r="AF21" t="s">
        <v>51</v>
      </c>
      <c r="AG21" s="51">
        <f>F26*100/F32</f>
        <v>7.2110286320254504</v>
      </c>
      <c r="AH21" s="51">
        <f>F29*100/F32</f>
        <v>92.788971367974554</v>
      </c>
      <c r="AI21" s="51">
        <f>I26*100/I32</f>
        <v>10.207336523125997</v>
      </c>
      <c r="AJ21" s="51">
        <f>I29*100/I32</f>
        <v>89.792663476873997</v>
      </c>
      <c r="AK21" s="51">
        <f>L26*100/L32</f>
        <v>5.1934826883910388</v>
      </c>
      <c r="AL21" s="51">
        <f>L29*100/L32</f>
        <v>94.806517311608957</v>
      </c>
      <c r="AM21" s="51">
        <f>O26*100/O32</f>
        <v>2.4277456647398843</v>
      </c>
      <c r="AN21" s="51">
        <f>O29*100/O32</f>
        <v>97.572254335260112</v>
      </c>
      <c r="AO21" s="51">
        <f>R26*100/R32</f>
        <v>14.72715318869165</v>
      </c>
      <c r="AP21" s="51">
        <f>R29*100/R32</f>
        <v>85.272846811308355</v>
      </c>
    </row>
    <row r="22" spans="1:42" ht="26.25" customHeight="1" x14ac:dyDescent="0.25">
      <c r="A22" s="62"/>
      <c r="B22" s="68"/>
      <c r="C22" s="44" t="s">
        <v>34</v>
      </c>
      <c r="D22" s="11">
        <f>SUM(D16+D19)</f>
        <v>1001</v>
      </c>
      <c r="E22" s="11">
        <f>SUM(E16+E19)</f>
        <v>2334</v>
      </c>
      <c r="F22" s="11">
        <f t="shared" ref="F22" si="13">SUM(D22:E22)</f>
        <v>3335</v>
      </c>
      <c r="G22" s="12">
        <f>SUM(G16+G19)</f>
        <v>149</v>
      </c>
      <c r="H22" s="12">
        <f>SUM(H16+H19)</f>
        <v>986</v>
      </c>
      <c r="I22" s="5">
        <f t="shared" si="0"/>
        <v>1135</v>
      </c>
      <c r="J22" s="12">
        <f>SUM(J16+J19)</f>
        <v>162</v>
      </c>
      <c r="K22" s="12">
        <f>SUM(K16+K19)</f>
        <v>89</v>
      </c>
      <c r="L22" s="5">
        <f t="shared" si="1"/>
        <v>251</v>
      </c>
      <c r="M22" s="18">
        <f>SUM(M16+M19)</f>
        <v>4315</v>
      </c>
      <c r="N22" s="12">
        <f>SUM(N16+N19)</f>
        <v>9730</v>
      </c>
      <c r="O22" s="17">
        <f>SUM(M22:N22)</f>
        <v>14045</v>
      </c>
      <c r="P22" s="12">
        <f>SUM(P16+P19)</f>
        <v>1398</v>
      </c>
      <c r="Q22" s="18">
        <f>SUM(Q16+Q19)</f>
        <v>2920</v>
      </c>
      <c r="R22" s="5">
        <f t="shared" si="3"/>
        <v>4318</v>
      </c>
      <c r="S22" s="11">
        <f>SUM(S16+S19)</f>
        <v>7025</v>
      </c>
      <c r="T22" s="11">
        <f>SUM(T16+T19)</f>
        <v>16059</v>
      </c>
      <c r="U22" s="11">
        <f>SUM(S22:T22)</f>
        <v>23084</v>
      </c>
      <c r="V22" s="44" t="s">
        <v>24</v>
      </c>
      <c r="W22" s="68"/>
      <c r="X22" s="62"/>
      <c r="Y22" s="50"/>
      <c r="Z22" s="50"/>
      <c r="AA22" s="50"/>
      <c r="AF22" t="s">
        <v>52</v>
      </c>
      <c r="AG22" s="51">
        <f>F35*100/F41</f>
        <v>4.9900199600798407</v>
      </c>
      <c r="AH22" s="51">
        <f>F38*100/F41</f>
        <v>95.009980039920165</v>
      </c>
      <c r="AI22" s="51">
        <f>I35*100/I41</f>
        <v>13.48314606741573</v>
      </c>
      <c r="AJ22" s="51">
        <f>I38*100/I41</f>
        <v>86.516853932584269</v>
      </c>
      <c r="AK22" s="51">
        <f>L35*100/L41</f>
        <v>5.0387596899224807</v>
      </c>
      <c r="AL22" s="51">
        <f>L38*100/L41</f>
        <v>94.961240310077514</v>
      </c>
      <c r="AM22" s="51">
        <f>O35*100/O41</f>
        <v>1.5350877192982457</v>
      </c>
      <c r="AN22" s="51">
        <f>O38*100/O41</f>
        <v>98.464912280701753</v>
      </c>
      <c r="AO22" s="51">
        <f>R35*100/R41</f>
        <v>14.77832512315271</v>
      </c>
      <c r="AP22" s="51">
        <f>R38*100/R41</f>
        <v>85.221674876847288</v>
      </c>
    </row>
    <row r="23" spans="1:42" ht="26.25" customHeight="1" x14ac:dyDescent="0.25">
      <c r="A23" s="63"/>
      <c r="B23" s="69"/>
      <c r="C23" s="44" t="s">
        <v>31</v>
      </c>
      <c r="D23" s="11">
        <f>SUM(D21:D22)</f>
        <v>2014</v>
      </c>
      <c r="E23" s="11">
        <f t="shared" ref="E23:F23" si="14">SUM(E21:E22)</f>
        <v>6175</v>
      </c>
      <c r="F23" s="11">
        <f t="shared" si="14"/>
        <v>8189</v>
      </c>
      <c r="G23" s="11">
        <f>SUM(G21:G22)</f>
        <v>208</v>
      </c>
      <c r="H23" s="11">
        <f>SUM(H21:H22)</f>
        <v>2011</v>
      </c>
      <c r="I23" s="5">
        <f t="shared" si="0"/>
        <v>2219</v>
      </c>
      <c r="J23" s="11">
        <f>SUM(J21:J22)</f>
        <v>311</v>
      </c>
      <c r="K23" s="11">
        <f>SUM(K21:K22)</f>
        <v>199</v>
      </c>
      <c r="L23" s="5">
        <f t="shared" si="1"/>
        <v>510</v>
      </c>
      <c r="M23" s="17">
        <f>SUM(M21:M22)</f>
        <v>5207</v>
      </c>
      <c r="N23" s="11">
        <f t="shared" ref="N23:O23" si="15">SUM(N21:N22)</f>
        <v>11417</v>
      </c>
      <c r="O23" s="17">
        <f t="shared" si="15"/>
        <v>16624</v>
      </c>
      <c r="P23" s="11">
        <f>SUM(P21:P22)</f>
        <v>2540</v>
      </c>
      <c r="Q23" s="11">
        <f>SUM(Q21:Q22)</f>
        <v>4832</v>
      </c>
      <c r="R23" s="5">
        <f t="shared" si="3"/>
        <v>7372</v>
      </c>
      <c r="S23" s="11">
        <f>SUM(S21:S22)</f>
        <v>10280</v>
      </c>
      <c r="T23" s="11">
        <f t="shared" ref="T23:U23" si="16">SUM(T21:T22)</f>
        <v>24634</v>
      </c>
      <c r="U23" s="11">
        <f t="shared" si="16"/>
        <v>34914</v>
      </c>
      <c r="V23" s="44" t="s">
        <v>20</v>
      </c>
      <c r="W23" s="69"/>
      <c r="X23" s="63"/>
      <c r="Y23" s="50"/>
      <c r="Z23" s="50"/>
      <c r="AA23" s="50"/>
      <c r="AF23" t="s">
        <v>53</v>
      </c>
      <c r="AG23" s="51">
        <f>F49*100/F55</f>
        <v>4.180064308681672</v>
      </c>
      <c r="AH23" s="51">
        <f>F52*100/F55</f>
        <v>95.819935691318321</v>
      </c>
      <c r="AI23" s="51">
        <f>I49*100/I55</f>
        <v>21.739130434782609</v>
      </c>
      <c r="AJ23" s="51">
        <f>I52*100/I55</f>
        <v>78.260869565217391</v>
      </c>
      <c r="AK23" s="51">
        <f>L49*100/L55</f>
        <v>10.909090909090908</v>
      </c>
      <c r="AL23" s="51">
        <f>L52*100/L55</f>
        <v>89.090909090909093</v>
      </c>
      <c r="AM23" s="51">
        <f>O49*100/O55</f>
        <v>0.77007700770077003</v>
      </c>
      <c r="AN23" s="51">
        <f>O52*100/O55</f>
        <v>99.229922992299237</v>
      </c>
      <c r="AO23" s="51">
        <f>R49*100/R55</f>
        <v>18.146718146718147</v>
      </c>
      <c r="AP23" s="51">
        <f>R52*100/R55</f>
        <v>81.853281853281857</v>
      </c>
    </row>
    <row r="24" spans="1:42" ht="26.25" customHeight="1" x14ac:dyDescent="0.25">
      <c r="A24" s="70" t="s">
        <v>37</v>
      </c>
      <c r="B24" s="64" t="s">
        <v>29</v>
      </c>
      <c r="C24" s="43" t="s">
        <v>33</v>
      </c>
      <c r="D24" s="4">
        <f>SUM('[1]وزارة الصحة'!E23+'[1]مستشفى الجامعي'!G7)</f>
        <v>19</v>
      </c>
      <c r="E24" s="4">
        <f>SUM('[1]قطاع خاص بالامارات الشمالية'!E23)</f>
        <v>11</v>
      </c>
      <c r="F24" s="5">
        <f>SUM(D24:E24)</f>
        <v>30</v>
      </c>
      <c r="G24" s="4">
        <f>SUM('[1]وزارة الصحة'!F23+'[1]مستشفى الجامعي'!H7)</f>
        <v>5</v>
      </c>
      <c r="H24" s="4">
        <f>SUM('[1]قطاع خاص بالامارات الشمالية'!F23)</f>
        <v>3</v>
      </c>
      <c r="I24" s="5">
        <f t="shared" si="0"/>
        <v>8</v>
      </c>
      <c r="J24" s="4">
        <f>SUM('[1]وزارة الصحة'!G23+'[1]مستشفى الجامعي'!L7)</f>
        <v>0</v>
      </c>
      <c r="K24" s="4">
        <f>SUM('[1]قطاع خاص بالامارات الشمالية'!G23)</f>
        <v>0</v>
      </c>
      <c r="L24" s="5">
        <f t="shared" si="1"/>
        <v>0</v>
      </c>
      <c r="M24" s="4">
        <f>SUM('[1]وزارة الصحة'!H23+'[1]مستشفى الجامعي'!J7+'[1]مستشفى الجامعي'!K7)</f>
        <v>0</v>
      </c>
      <c r="N24" s="4">
        <f>SUM('[1]قطاع خاص بالامارات الشمالية'!H23)</f>
        <v>0</v>
      </c>
      <c r="O24" s="5">
        <f>SUM(M24:N24)</f>
        <v>0</v>
      </c>
      <c r="P24" s="4">
        <f>SUM('[1]وزارة الصحة'!I23+'[1]مستشفى الجامعي'!I7+'[1]مستشفى الجامعي'!M7+'[1]مستشفى الجامعي'!N7)</f>
        <v>5</v>
      </c>
      <c r="Q24" s="4">
        <f>SUM('[1]قطاع خاص بالامارات الشمالية'!I23)</f>
        <v>2</v>
      </c>
      <c r="R24" s="5">
        <f t="shared" si="3"/>
        <v>7</v>
      </c>
      <c r="S24" s="4">
        <f>SUM(D24+G24+J24+M24+P24)</f>
        <v>29</v>
      </c>
      <c r="T24" s="4">
        <f>SUM(E24+H24+K24+N24+Q24)</f>
        <v>16</v>
      </c>
      <c r="U24" s="5">
        <f>SUM(S24:T24)</f>
        <v>45</v>
      </c>
      <c r="V24" s="43" t="s">
        <v>23</v>
      </c>
      <c r="W24" s="64" t="s">
        <v>18</v>
      </c>
      <c r="X24" s="70" t="s">
        <v>43</v>
      </c>
      <c r="Y24" s="50"/>
      <c r="Z24" s="50"/>
      <c r="AA24" s="50"/>
      <c r="AF24" t="s">
        <v>54</v>
      </c>
      <c r="AG24" s="51">
        <f>F58*100/F64</f>
        <v>8.3969465648854964</v>
      </c>
      <c r="AH24" s="51">
        <f>F61*100/F64</f>
        <v>91.603053435114504</v>
      </c>
      <c r="AI24" s="51">
        <f>I58*100/I64</f>
        <v>20.88607594936709</v>
      </c>
      <c r="AJ24" s="51">
        <f>I61*100/I64</f>
        <v>79.113924050632917</v>
      </c>
      <c r="AK24" s="51">
        <f>L58*100/L64</f>
        <v>9.5890410958904102</v>
      </c>
      <c r="AL24" s="51">
        <f>L61*100/L64</f>
        <v>90.410958904109592</v>
      </c>
      <c r="AM24" s="51">
        <f>O58*100/O64</f>
        <v>7.5584883023395317</v>
      </c>
      <c r="AN24" s="51">
        <f>O61*100/O64</f>
        <v>92.441511697660474</v>
      </c>
      <c r="AO24" s="51">
        <f>R58*100/R64</f>
        <v>20.067453625632378</v>
      </c>
      <c r="AP24" s="51">
        <f>R61*100/R64</f>
        <v>79.932546374367618</v>
      </c>
    </row>
    <row r="25" spans="1:42" ht="26.25" customHeight="1" x14ac:dyDescent="0.25">
      <c r="A25" s="70"/>
      <c r="B25" s="64"/>
      <c r="C25" s="43" t="s">
        <v>34</v>
      </c>
      <c r="D25" s="4">
        <f>SUM('[1]وزارة الصحة'!E24+'[1]مستشفى الجامعي'!G8)</f>
        <v>91</v>
      </c>
      <c r="E25" s="4">
        <f>SUM('[1]قطاع خاص بالامارات الشمالية'!E24)</f>
        <v>15</v>
      </c>
      <c r="F25" s="5">
        <f t="shared" ref="F25:F32" si="17">SUM(D25:E25)</f>
        <v>106</v>
      </c>
      <c r="G25" s="4">
        <f>SUM('[1]وزارة الصحة'!F24+'[1]مستشفى الجامعي'!H8)</f>
        <v>54</v>
      </c>
      <c r="H25" s="4">
        <f>SUM('[1]قطاع خاص بالامارات الشمالية'!F24)</f>
        <v>2</v>
      </c>
      <c r="I25" s="5">
        <f t="shared" si="0"/>
        <v>56</v>
      </c>
      <c r="J25" s="4">
        <f>SUM('[1]وزارة الصحة'!G24+'[1]مستشفى الجامعي'!L8)</f>
        <v>51</v>
      </c>
      <c r="K25" s="4">
        <f>SUM('[1]قطاع خاص بالامارات الشمالية'!G24)</f>
        <v>0</v>
      </c>
      <c r="L25" s="5">
        <f t="shared" si="1"/>
        <v>51</v>
      </c>
      <c r="M25" s="4">
        <f>SUM('[1]وزارة الصحة'!H24+'[1]مستشفى الجامعي'!J8+'[1]مستشفى الجامعي'!K8)</f>
        <v>84</v>
      </c>
      <c r="N25" s="4">
        <f>SUM('[1]قطاع خاص بالامارات الشمالية'!H24)</f>
        <v>0</v>
      </c>
      <c r="O25" s="5">
        <f>SUM(M25:N25)</f>
        <v>84</v>
      </c>
      <c r="P25" s="4">
        <f>SUM('[1]وزارة الصحة'!I24+'[1]مستشفى الجامعي'!I8+'[1]مستشفى الجامعي'!M8+'[1]مستشفى الجامعي'!N8+'[1]مستشفى الجامعي'!O8)</f>
        <v>214</v>
      </c>
      <c r="Q25" s="4">
        <f>SUM('[1]قطاع خاص بالامارات الشمالية'!I24)</f>
        <v>3</v>
      </c>
      <c r="R25" s="5">
        <f t="shared" si="3"/>
        <v>217</v>
      </c>
      <c r="S25" s="4">
        <f>SUM(D25+G25+J25+M25+P25)</f>
        <v>494</v>
      </c>
      <c r="T25" s="4">
        <f>SUM(E25+H25+K25+N25+Q25)</f>
        <v>20</v>
      </c>
      <c r="U25" s="5">
        <f>SUM(S25:T25)</f>
        <v>514</v>
      </c>
      <c r="V25" s="43" t="s">
        <v>24</v>
      </c>
      <c r="W25" s="64"/>
      <c r="X25" s="70"/>
      <c r="Y25" s="50"/>
      <c r="Z25" s="50"/>
      <c r="AA25" s="50"/>
      <c r="AF25" t="s">
        <v>55</v>
      </c>
      <c r="AG25" s="51">
        <f>F67*100/F73</f>
        <v>10.970464135021096</v>
      </c>
      <c r="AH25" s="51">
        <f>F70*100/F73</f>
        <v>89.029535864978897</v>
      </c>
      <c r="AI25" s="51">
        <f>I67*100/I73</f>
        <v>38.582677165354333</v>
      </c>
      <c r="AJ25" s="51">
        <f>I70*100/I73</f>
        <v>61.417322834645667</v>
      </c>
      <c r="AK25" s="51">
        <f>L67*100/L73</f>
        <v>10.185185185185185</v>
      </c>
      <c r="AL25" s="51">
        <f>L70*100/L73</f>
        <v>89.81481481481481</v>
      </c>
      <c r="AM25" s="51">
        <f>O67*100/O73</f>
        <v>8.3726415094339615</v>
      </c>
      <c r="AN25" s="51">
        <f>O70*100/O73</f>
        <v>91.627358490566039</v>
      </c>
      <c r="AO25" s="51">
        <f>R67*100/R73</f>
        <v>30</v>
      </c>
      <c r="AP25" s="51">
        <f>R70*100/R73</f>
        <v>70</v>
      </c>
    </row>
    <row r="26" spans="1:42" ht="26.25" customHeight="1" x14ac:dyDescent="0.25">
      <c r="A26" s="70"/>
      <c r="B26" s="64"/>
      <c r="C26" s="44" t="s">
        <v>31</v>
      </c>
      <c r="D26" s="5">
        <f>SUM(D24:D25)</f>
        <v>110</v>
      </c>
      <c r="E26" s="5">
        <f>SUM(E24:E25)</f>
        <v>26</v>
      </c>
      <c r="F26" s="5">
        <f t="shared" si="17"/>
        <v>136</v>
      </c>
      <c r="G26" s="5">
        <f>SUM(G24:G25)</f>
        <v>59</v>
      </c>
      <c r="H26" s="5">
        <f>SUM(H24:H25)</f>
        <v>5</v>
      </c>
      <c r="I26" s="5">
        <f t="shared" si="0"/>
        <v>64</v>
      </c>
      <c r="J26" s="5">
        <f>SUM(J24:J25)</f>
        <v>51</v>
      </c>
      <c r="K26" s="5">
        <f>SUM(K24:K25)</f>
        <v>0</v>
      </c>
      <c r="L26" s="5">
        <f t="shared" si="1"/>
        <v>51</v>
      </c>
      <c r="M26" s="5">
        <f>SUM(M24:M25)</f>
        <v>84</v>
      </c>
      <c r="N26" s="5">
        <f t="shared" ref="N26:O26" si="18">SUM(N24:N25)</f>
        <v>0</v>
      </c>
      <c r="O26" s="5">
        <f t="shared" si="18"/>
        <v>84</v>
      </c>
      <c r="P26" s="5">
        <f>SUM(P24:P25)</f>
        <v>219</v>
      </c>
      <c r="Q26" s="19">
        <f>SUM('[1]قطاع خاص بالامارات الشمالية'!I25)</f>
        <v>5</v>
      </c>
      <c r="R26" s="5">
        <f t="shared" si="3"/>
        <v>224</v>
      </c>
      <c r="S26" s="5">
        <f>SUM(S24:S25)</f>
        <v>523</v>
      </c>
      <c r="T26" s="5">
        <f t="shared" ref="T26:U26" si="19">SUM(T24:T25)</f>
        <v>36</v>
      </c>
      <c r="U26" s="5">
        <f t="shared" si="19"/>
        <v>559</v>
      </c>
      <c r="V26" s="44" t="s">
        <v>20</v>
      </c>
      <c r="W26" s="64"/>
      <c r="X26" s="70"/>
      <c r="Y26" s="50"/>
      <c r="Z26" s="50"/>
      <c r="AA26" s="50"/>
    </row>
    <row r="27" spans="1:42" ht="26.25" customHeight="1" x14ac:dyDescent="0.25">
      <c r="A27" s="70"/>
      <c r="B27" s="64" t="s">
        <v>36</v>
      </c>
      <c r="C27" s="43" t="s">
        <v>33</v>
      </c>
      <c r="D27" s="6">
        <f>SUM('[1]وزارة الصحة'!E26+'[1]مستشفى الجامعي'!G10)</f>
        <v>314</v>
      </c>
      <c r="E27" s="6">
        <f>SUM('[1]قطاع خاص بالامارات الشمالية'!E26)</f>
        <v>689</v>
      </c>
      <c r="F27" s="5">
        <f t="shared" si="17"/>
        <v>1003</v>
      </c>
      <c r="G27" s="8">
        <f>SUM('[1]وزارة الصحة'!F26+'[1]مستشفى الجامعي'!H10)</f>
        <v>8</v>
      </c>
      <c r="H27" s="8">
        <f>SUM('[1]قطاع خاص بالامارات الشمالية'!F26)</f>
        <v>264</v>
      </c>
      <c r="I27" s="5">
        <f t="shared" si="0"/>
        <v>272</v>
      </c>
      <c r="J27" s="8">
        <f>SUM('[1]وزارة الصحة'!G26+'[1]مستشفى الجامعي'!L10)</f>
        <v>17</v>
      </c>
      <c r="K27" s="8">
        <f>SUM('[1]قطاع خاص بالامارات الشمالية'!G26)</f>
        <v>474</v>
      </c>
      <c r="L27" s="5">
        <f t="shared" si="1"/>
        <v>491</v>
      </c>
      <c r="M27" s="8">
        <f>SUM('[1]وزارة الصحة'!H26+'[1]مستشفى الجامعي'!J10+'[1]مستشفى الجامعي'!K10)</f>
        <v>219</v>
      </c>
      <c r="N27" s="8">
        <f>SUM('[1]قطاع خاص بالامارات الشمالية'!H26)</f>
        <v>97</v>
      </c>
      <c r="O27" s="11">
        <f>SUM(M27:N27)</f>
        <v>316</v>
      </c>
      <c r="P27" s="9">
        <f>SUM('[1]وزارة الصحة'!I26+'[1]مستشفى الجامعي'!I10+'[1]مستشفى الجامعي'!M10+'[1]مستشفى الجامعي'!N10+'[1]مستشفى الجامعي'!O10)</f>
        <v>262</v>
      </c>
      <c r="Q27" s="4">
        <f>SUM('[1]قطاع خاص بالامارات الشمالية'!I26)</f>
        <v>219</v>
      </c>
      <c r="R27" s="5">
        <f t="shared" si="3"/>
        <v>481</v>
      </c>
      <c r="S27" s="6">
        <f>SUM(D27+G27+J27+M27+P27)</f>
        <v>820</v>
      </c>
      <c r="T27" s="6">
        <f>SUM(E27+H27+K27+N27+Q27)</f>
        <v>1743</v>
      </c>
      <c r="U27" s="11">
        <f>SUM(S27:T27)</f>
        <v>2563</v>
      </c>
      <c r="V27" s="43" t="s">
        <v>23</v>
      </c>
      <c r="W27" s="64" t="s">
        <v>19</v>
      </c>
      <c r="X27" s="70"/>
      <c r="Y27" s="50"/>
      <c r="Z27" s="50"/>
      <c r="AA27" s="50"/>
      <c r="AF27" t="s">
        <v>12</v>
      </c>
    </row>
    <row r="28" spans="1:42" ht="26.25" customHeight="1" x14ac:dyDescent="0.25">
      <c r="A28" s="70"/>
      <c r="B28" s="64"/>
      <c r="C28" s="43" t="s">
        <v>34</v>
      </c>
      <c r="D28" s="6">
        <f>SUM('[1]وزارة الصحة'!E27+'[1]مستشفى الجامعي'!G11)</f>
        <v>208</v>
      </c>
      <c r="E28" s="6">
        <f>SUM('[1]قطاع خاص بالامارات الشمالية'!E27)</f>
        <v>539</v>
      </c>
      <c r="F28" s="5">
        <f t="shared" si="17"/>
        <v>747</v>
      </c>
      <c r="G28" s="8">
        <f>SUM('[1]وزارة الصحة'!F27+'[1]مستشفى الجامعي'!H11)</f>
        <v>12</v>
      </c>
      <c r="H28" s="8">
        <f>SUM('[1]قطاع خاص بالامارات الشمالية'!F27)</f>
        <v>279</v>
      </c>
      <c r="I28" s="5">
        <f t="shared" si="0"/>
        <v>291</v>
      </c>
      <c r="J28" s="8">
        <f>SUM('[1]وزارة الصحة'!G27+'[1]مستشفى الجامعي'!L11)</f>
        <v>2</v>
      </c>
      <c r="K28" s="8">
        <f>SUM('[1]قطاع خاص بالامارات الشمالية'!G27)</f>
        <v>438</v>
      </c>
      <c r="L28" s="5">
        <f t="shared" si="1"/>
        <v>440</v>
      </c>
      <c r="M28" s="8">
        <f>SUM('[1]وزارة الصحة'!H27+'[1]مستشفى الجامعي'!J11+'[1]مستشفى الجامعي'!K11)</f>
        <v>1277</v>
      </c>
      <c r="N28" s="8">
        <f>SUM('[1]قطاع خاص بالامارات الشمالية'!H27)</f>
        <v>1783</v>
      </c>
      <c r="O28" s="11">
        <f>SUM(M28:N28)</f>
        <v>3060</v>
      </c>
      <c r="P28" s="9">
        <f>SUM('[1]وزارة الصحة'!I27+'[1]مستشفى الجامعي'!I11+'[1]مستشفى الجامعي'!M11+'[1]مستشفى الجامعي'!N11)</f>
        <v>323</v>
      </c>
      <c r="Q28" s="4">
        <f>SUM('[1]قطاع خاص بالامارات الشمالية'!I27)</f>
        <v>493</v>
      </c>
      <c r="R28" s="5">
        <f t="shared" si="3"/>
        <v>816</v>
      </c>
      <c r="S28" s="6">
        <f>SUM(D28+G28+J28+M28+P28)</f>
        <v>1822</v>
      </c>
      <c r="T28" s="6">
        <f>SUM(E28+H28+K28+N28+Q28)</f>
        <v>3532</v>
      </c>
      <c r="U28" s="11">
        <f>SUM(S28:T28)</f>
        <v>5354</v>
      </c>
      <c r="V28" s="43" t="s">
        <v>24</v>
      </c>
      <c r="W28" s="64"/>
      <c r="X28" s="70"/>
      <c r="Y28" s="50"/>
      <c r="Z28" s="50"/>
      <c r="AA28" s="50"/>
    </row>
    <row r="29" spans="1:42" ht="26.25" customHeight="1" x14ac:dyDescent="0.25">
      <c r="A29" s="70"/>
      <c r="B29" s="64"/>
      <c r="C29" s="44" t="s">
        <v>31</v>
      </c>
      <c r="D29" s="7">
        <f>SUM(D27:D28)</f>
        <v>522</v>
      </c>
      <c r="E29" s="7">
        <f>SUM(E27:E28)</f>
        <v>1228</v>
      </c>
      <c r="F29" s="5">
        <f t="shared" si="17"/>
        <v>1750</v>
      </c>
      <c r="G29" s="11">
        <f>SUM(G27:G28)</f>
        <v>20</v>
      </c>
      <c r="H29" s="11">
        <f>SUM(H27:H28)</f>
        <v>543</v>
      </c>
      <c r="I29" s="5">
        <f t="shared" si="0"/>
        <v>563</v>
      </c>
      <c r="J29" s="11">
        <f>SUM(J27:J28)</f>
        <v>19</v>
      </c>
      <c r="K29" s="11">
        <f>SUM(K27:K28)</f>
        <v>912</v>
      </c>
      <c r="L29" s="5">
        <f t="shared" si="1"/>
        <v>931</v>
      </c>
      <c r="M29" s="11">
        <f>SUM(M27:M28)</f>
        <v>1496</v>
      </c>
      <c r="N29" s="11">
        <f t="shared" ref="N29:O29" si="20">SUM(N27:N28)</f>
        <v>1880</v>
      </c>
      <c r="O29" s="11">
        <f t="shared" si="20"/>
        <v>3376</v>
      </c>
      <c r="P29" s="11">
        <f>SUM(P27:P28)</f>
        <v>585</v>
      </c>
      <c r="Q29" s="19">
        <f>SUM('[1]قطاع خاص بالامارات الشمالية'!I28)</f>
        <v>712</v>
      </c>
      <c r="R29" s="5">
        <f t="shared" si="3"/>
        <v>1297</v>
      </c>
      <c r="S29" s="11">
        <f>SUM(S27:S28)</f>
        <v>2642</v>
      </c>
      <c r="T29" s="11">
        <f t="shared" ref="T29:U29" si="21">SUM(T27:T28)</f>
        <v>5275</v>
      </c>
      <c r="U29" s="11">
        <f t="shared" si="21"/>
        <v>7917</v>
      </c>
      <c r="V29" s="44" t="s">
        <v>20</v>
      </c>
      <c r="W29" s="64"/>
      <c r="X29" s="70"/>
      <c r="Y29" s="50"/>
      <c r="Z29" s="50"/>
      <c r="AA29" s="50"/>
    </row>
    <row r="30" spans="1:42" ht="26.25" customHeight="1" x14ac:dyDescent="0.25">
      <c r="A30" s="70"/>
      <c r="B30" s="67" t="s">
        <v>31</v>
      </c>
      <c r="C30" s="44" t="s">
        <v>33</v>
      </c>
      <c r="D30" s="7">
        <f>SUM(D24+D27)</f>
        <v>333</v>
      </c>
      <c r="E30" s="7">
        <f>SUM(E24+E27)</f>
        <v>700</v>
      </c>
      <c r="F30" s="5">
        <f t="shared" si="17"/>
        <v>1033</v>
      </c>
      <c r="G30" s="12">
        <f>SUM(G24+G27)</f>
        <v>13</v>
      </c>
      <c r="H30" s="12">
        <f>SUM(H24+H27)</f>
        <v>267</v>
      </c>
      <c r="I30" s="5">
        <f t="shared" si="0"/>
        <v>280</v>
      </c>
      <c r="J30" s="12">
        <f>SUM(J24+J27)</f>
        <v>17</v>
      </c>
      <c r="K30" s="12">
        <f>SUM(K24+K27)</f>
        <v>474</v>
      </c>
      <c r="L30" s="5">
        <f t="shared" si="1"/>
        <v>491</v>
      </c>
      <c r="M30" s="14">
        <f>SUM(M24+M27)</f>
        <v>219</v>
      </c>
      <c r="N30" s="13">
        <f>SUM(N24+N27)</f>
        <v>97</v>
      </c>
      <c r="O30" s="11">
        <f>SUM(M30:N30)</f>
        <v>316</v>
      </c>
      <c r="P30" s="12">
        <f>SUM(P24+P27)</f>
        <v>267</v>
      </c>
      <c r="Q30" s="19">
        <f>SUM('[1]قطاع خاص بالامارات الشمالية'!I29)</f>
        <v>221</v>
      </c>
      <c r="R30" s="5">
        <f t="shared" si="3"/>
        <v>488</v>
      </c>
      <c r="S30" s="12">
        <f>SUM(D30+G30+J30+M30+P30)</f>
        <v>849</v>
      </c>
      <c r="T30" s="12">
        <f>SUM(E30+H30+K30+N30+Q30)</f>
        <v>1759</v>
      </c>
      <c r="U30" s="11">
        <f>SUM(S30:T30)</f>
        <v>2608</v>
      </c>
      <c r="V30" s="44" t="s">
        <v>23</v>
      </c>
      <c r="W30" s="67" t="s">
        <v>20</v>
      </c>
      <c r="X30" s="70"/>
      <c r="Y30" s="50"/>
      <c r="Z30" s="50"/>
      <c r="AA30" s="50"/>
    </row>
    <row r="31" spans="1:42" ht="26.25" customHeight="1" x14ac:dyDescent="0.25">
      <c r="A31" s="70"/>
      <c r="B31" s="68"/>
      <c r="C31" s="44" t="s">
        <v>34</v>
      </c>
      <c r="D31" s="7">
        <f>SUM(D25+D28)</f>
        <v>299</v>
      </c>
      <c r="E31" s="7">
        <f>SUM(E25+E28)</f>
        <v>554</v>
      </c>
      <c r="F31" s="5">
        <f t="shared" si="17"/>
        <v>853</v>
      </c>
      <c r="G31" s="12">
        <f>SUM(G25+G28)</f>
        <v>66</v>
      </c>
      <c r="H31" s="12">
        <f>SUM(H25+H28)</f>
        <v>281</v>
      </c>
      <c r="I31" s="5">
        <f t="shared" si="0"/>
        <v>347</v>
      </c>
      <c r="J31" s="12">
        <f>SUM(J25+J28)</f>
        <v>53</v>
      </c>
      <c r="K31" s="12">
        <f>SUM(K25+K28)</f>
        <v>438</v>
      </c>
      <c r="L31" s="5">
        <f t="shared" si="1"/>
        <v>491</v>
      </c>
      <c r="M31" s="14">
        <f>SUM(M25+M28)</f>
        <v>1361</v>
      </c>
      <c r="N31" s="13">
        <f>SUM(N25+N28)</f>
        <v>1783</v>
      </c>
      <c r="O31" s="11">
        <f>SUM(M31:N31)</f>
        <v>3144</v>
      </c>
      <c r="P31" s="12">
        <f>SUM(P25+P28)</f>
        <v>537</v>
      </c>
      <c r="Q31" s="19">
        <f>SUM('[1]قطاع خاص بالامارات الشمالية'!I30)</f>
        <v>496</v>
      </c>
      <c r="R31" s="5">
        <f t="shared" si="3"/>
        <v>1033</v>
      </c>
      <c r="S31" s="12">
        <f>SUM(D31+G31+J31+M31+P31)</f>
        <v>2316</v>
      </c>
      <c r="T31" s="12">
        <f>SUM(E31+H31+K31+N31+Q31)</f>
        <v>3552</v>
      </c>
      <c r="U31" s="11">
        <f>SUM(S31:T31)</f>
        <v>5868</v>
      </c>
      <c r="V31" s="44" t="s">
        <v>24</v>
      </c>
      <c r="W31" s="68"/>
      <c r="X31" s="70"/>
      <c r="Y31" s="50"/>
      <c r="Z31" s="50"/>
      <c r="AA31" s="50"/>
    </row>
    <row r="32" spans="1:42" ht="26.25" customHeight="1" x14ac:dyDescent="0.25">
      <c r="A32" s="70"/>
      <c r="B32" s="69"/>
      <c r="C32" s="44" t="s">
        <v>31</v>
      </c>
      <c r="D32" s="7">
        <f>SUM(D30:D31)</f>
        <v>632</v>
      </c>
      <c r="E32" s="7">
        <f>SUM(E30:E31)</f>
        <v>1254</v>
      </c>
      <c r="F32" s="5">
        <f t="shared" si="17"/>
        <v>1886</v>
      </c>
      <c r="G32" s="11">
        <f>SUM(G30:G31)</f>
        <v>79</v>
      </c>
      <c r="H32" s="11">
        <f>SUM(H30:H31)</f>
        <v>548</v>
      </c>
      <c r="I32" s="5">
        <f t="shared" si="0"/>
        <v>627</v>
      </c>
      <c r="J32" s="11">
        <f>SUM(J30:J31)</f>
        <v>70</v>
      </c>
      <c r="K32" s="11">
        <f>SUM(K30:K31)</f>
        <v>912</v>
      </c>
      <c r="L32" s="5">
        <f t="shared" si="1"/>
        <v>982</v>
      </c>
      <c r="M32" s="7">
        <f>SUM(M30:M31)</f>
        <v>1580</v>
      </c>
      <c r="N32" s="7">
        <f t="shared" ref="N32:O32" si="22">SUM(N30:N31)</f>
        <v>1880</v>
      </c>
      <c r="O32" s="11">
        <f t="shared" si="22"/>
        <v>3460</v>
      </c>
      <c r="P32" s="11">
        <f>SUM(P30:P31)</f>
        <v>804</v>
      </c>
      <c r="Q32" s="19">
        <f>SUM('[1]قطاع خاص بالامارات الشمالية'!I31)</f>
        <v>717</v>
      </c>
      <c r="R32" s="5">
        <f t="shared" si="3"/>
        <v>1521</v>
      </c>
      <c r="S32" s="11">
        <f>SUM(S30:S31)</f>
        <v>3165</v>
      </c>
      <c r="T32" s="11">
        <f t="shared" ref="T32:U32" si="23">SUM(T30:T31)</f>
        <v>5311</v>
      </c>
      <c r="U32" s="11">
        <f t="shared" si="23"/>
        <v>8476</v>
      </c>
      <c r="V32" s="44" t="s">
        <v>20</v>
      </c>
      <c r="W32" s="69"/>
      <c r="X32" s="70"/>
      <c r="Y32" s="50"/>
      <c r="Z32" s="50"/>
      <c r="AA32" s="50"/>
    </row>
    <row r="33" spans="1:27" ht="26.25" customHeight="1" x14ac:dyDescent="0.25">
      <c r="A33" s="63" t="s">
        <v>38</v>
      </c>
      <c r="B33" s="64" t="s">
        <v>29</v>
      </c>
      <c r="C33" s="43" t="s">
        <v>33</v>
      </c>
      <c r="D33" s="20">
        <f>SUM('[1]وزارة الصحة'!E32)</f>
        <v>2</v>
      </c>
      <c r="E33" s="20">
        <f>SUM('[1]قطاع خاص بالامارات الشمالية'!E32)</f>
        <v>1</v>
      </c>
      <c r="F33" s="21">
        <f>SUM(D33:E33)</f>
        <v>3</v>
      </c>
      <c r="G33" s="22">
        <f>SUM('[1]وزارة الصحة'!F32)</f>
        <v>1</v>
      </c>
      <c r="H33" s="22">
        <f>SUM('[1]قطاع خاص بالامارات الشمالية'!F32)</f>
        <v>0</v>
      </c>
      <c r="I33" s="23">
        <f>SUM(G33:H33)</f>
        <v>1</v>
      </c>
      <c r="J33" s="20">
        <f>SUM('[1]وزارة الصحة'!G32)</f>
        <v>0</v>
      </c>
      <c r="K33" s="20">
        <f>SUM('[1]قطاع خاص بالامارات الشمالية'!G32)</f>
        <v>0</v>
      </c>
      <c r="L33" s="23">
        <f>SUM(J33:K33)</f>
        <v>0</v>
      </c>
      <c r="M33" s="20">
        <f>SUM('[1]وزارة الصحة'!H32)</f>
        <v>0</v>
      </c>
      <c r="N33" s="20">
        <f>SUM('[1]قطاع خاص بالامارات الشمالية'!H32)</f>
        <v>0</v>
      </c>
      <c r="O33" s="23">
        <f>SUM(M33:N33)</f>
        <v>0</v>
      </c>
      <c r="P33" s="20">
        <f>SUM('[1]وزارة الصحة'!I32)</f>
        <v>2</v>
      </c>
      <c r="Q33" s="20">
        <f>SUM('[1]قطاع خاص بالامارات الشمالية'!I32)</f>
        <v>0</v>
      </c>
      <c r="R33" s="23">
        <f>SUM(P33:Q33)</f>
        <v>2</v>
      </c>
      <c r="S33" s="20">
        <f>SUM(D33+G33+J33+M33+P33)</f>
        <v>5</v>
      </c>
      <c r="T33" s="20">
        <f>SUM(E33+H33+K33+N33+Q33)</f>
        <v>1</v>
      </c>
      <c r="U33" s="23">
        <f>SUM(S33:T33)</f>
        <v>6</v>
      </c>
      <c r="V33" s="43" t="s">
        <v>23</v>
      </c>
      <c r="W33" s="64" t="s">
        <v>18</v>
      </c>
      <c r="X33" s="63" t="s">
        <v>44</v>
      </c>
      <c r="Y33" s="50"/>
      <c r="Z33" s="50"/>
      <c r="AA33" s="50"/>
    </row>
    <row r="34" spans="1:27" ht="26.25" customHeight="1" x14ac:dyDescent="0.25">
      <c r="A34" s="70"/>
      <c r="B34" s="64"/>
      <c r="C34" s="43" t="s">
        <v>34</v>
      </c>
      <c r="D34" s="20">
        <f>SUM('[1]وزارة الصحة'!E33)</f>
        <v>20</v>
      </c>
      <c r="E34" s="20">
        <f>SUM('[1]قطاع خاص بالامارات الشمالية'!E33)</f>
        <v>2</v>
      </c>
      <c r="F34" s="21">
        <f>SUM(D34:E34)</f>
        <v>22</v>
      </c>
      <c r="G34" s="22">
        <f>SUM('[1]وزارة الصحة'!F33)</f>
        <v>23</v>
      </c>
      <c r="H34" s="22">
        <f>SUM('[1]قطاع خاص بالامارات الشمالية'!F33)</f>
        <v>0</v>
      </c>
      <c r="I34" s="23">
        <f>SUM(G34:H34)</f>
        <v>23</v>
      </c>
      <c r="J34" s="20">
        <f>SUM('[1]وزارة الصحة'!G33)</f>
        <v>12</v>
      </c>
      <c r="K34" s="20">
        <f>SUM('[1]قطاع خاص بالامارات الشمالية'!G33)</f>
        <v>1</v>
      </c>
      <c r="L34" s="23">
        <f>SUM(J34:K34)</f>
        <v>13</v>
      </c>
      <c r="M34" s="20">
        <f>SUM('[1]وزارة الصحة'!H33)</f>
        <v>14</v>
      </c>
      <c r="N34" s="20">
        <f>SUM('[1]قطاع خاص بالامارات الشمالية'!H33)</f>
        <v>0</v>
      </c>
      <c r="O34" s="23">
        <f>SUM(M34:N34)</f>
        <v>14</v>
      </c>
      <c r="P34" s="20">
        <f>SUM('[1]وزارة الصحة'!I33)</f>
        <v>58</v>
      </c>
      <c r="Q34" s="20">
        <f>SUM('[1]قطاع خاص بالامارات الشمالية'!I33)</f>
        <v>0</v>
      </c>
      <c r="R34" s="23">
        <f>SUM(P34:Q34)</f>
        <v>58</v>
      </c>
      <c r="S34" s="20">
        <f>SUM(D34+G34+J34+M34+P34)</f>
        <v>127</v>
      </c>
      <c r="T34" s="20">
        <f>SUM(E34+H34+K34+N34+Q34)</f>
        <v>3</v>
      </c>
      <c r="U34" s="23">
        <f>SUM(S34:T34)</f>
        <v>130</v>
      </c>
      <c r="V34" s="43" t="s">
        <v>24</v>
      </c>
      <c r="W34" s="64"/>
      <c r="X34" s="70"/>
      <c r="Y34" s="50"/>
      <c r="Z34" s="50"/>
      <c r="AA34" s="50"/>
    </row>
    <row r="35" spans="1:27" ht="26.25" customHeight="1" x14ac:dyDescent="0.25">
      <c r="A35" s="70"/>
      <c r="B35" s="64"/>
      <c r="C35" s="44" t="s">
        <v>31</v>
      </c>
      <c r="D35" s="23">
        <f>SUM('[1]وزارة الصحة'!E34)</f>
        <v>22</v>
      </c>
      <c r="E35" s="23">
        <f>SUM('[1]قطاع خاص بالامارات الشمالية'!E34)</f>
        <v>3</v>
      </c>
      <c r="F35" s="24">
        <f t="shared" ref="F35:U35" si="24">SUM(F33:F34)</f>
        <v>25</v>
      </c>
      <c r="G35" s="21">
        <f>SUM('[1]وزارة الصحة'!F34)</f>
        <v>24</v>
      </c>
      <c r="H35" s="21">
        <f>SUM('[1]قطاع خاص بالامارات الشمالية'!F34)</f>
        <v>0</v>
      </c>
      <c r="I35" s="24">
        <f t="shared" si="24"/>
        <v>24</v>
      </c>
      <c r="J35" s="23">
        <f>SUM('[1]وزارة الصحة'!G34)</f>
        <v>12</v>
      </c>
      <c r="K35" s="23">
        <f>SUM('[1]قطاع خاص بالامارات الشمالية'!G34)</f>
        <v>1</v>
      </c>
      <c r="L35" s="24">
        <f t="shared" si="24"/>
        <v>13</v>
      </c>
      <c r="M35" s="23">
        <f>SUM('[1]وزارة الصحة'!H34)</f>
        <v>14</v>
      </c>
      <c r="N35" s="23">
        <f>SUM('[1]قطاع خاص بالامارات الشمالية'!H34)</f>
        <v>0</v>
      </c>
      <c r="O35" s="25">
        <f t="shared" si="24"/>
        <v>14</v>
      </c>
      <c r="P35" s="23">
        <f>SUM('[1]وزارة الصحة'!I34)</f>
        <v>60</v>
      </c>
      <c r="Q35" s="23">
        <f>SUM('[1]قطاع خاص بالامارات الشمالية'!I34)</f>
        <v>0</v>
      </c>
      <c r="R35" s="24">
        <f t="shared" si="24"/>
        <v>60</v>
      </c>
      <c r="S35" s="24">
        <f t="shared" si="24"/>
        <v>132</v>
      </c>
      <c r="T35" s="24">
        <f t="shared" si="24"/>
        <v>4</v>
      </c>
      <c r="U35" s="24">
        <f t="shared" si="24"/>
        <v>136</v>
      </c>
      <c r="V35" s="44" t="s">
        <v>20</v>
      </c>
      <c r="W35" s="64"/>
      <c r="X35" s="70"/>
      <c r="Y35" s="50"/>
      <c r="Z35" s="50"/>
      <c r="AA35" s="50"/>
    </row>
    <row r="36" spans="1:27" ht="26.25" customHeight="1" x14ac:dyDescent="0.25">
      <c r="A36" s="70"/>
      <c r="B36" s="64" t="s">
        <v>36</v>
      </c>
      <c r="C36" s="43" t="s">
        <v>33</v>
      </c>
      <c r="D36" s="20">
        <f>SUM('[1]وزارة الصحة'!E35)</f>
        <v>86</v>
      </c>
      <c r="E36" s="20">
        <f>SUM('[1]قطاع خاص بالامارات الشمالية'!E35)</f>
        <v>178</v>
      </c>
      <c r="F36" s="26">
        <f>SUM(D36:E36)</f>
        <v>264</v>
      </c>
      <c r="G36" s="22">
        <f>SUM('[1]وزارة الصحة'!F35)</f>
        <v>4</v>
      </c>
      <c r="H36" s="22">
        <f>SUM('[1]قطاع خاص بالامارات الشمالية'!F35)</f>
        <v>68</v>
      </c>
      <c r="I36" s="26">
        <f>SUM(G36:H36)</f>
        <v>72</v>
      </c>
      <c r="J36" s="20">
        <f>SUM('[1]وزارة الصحة'!G35)</f>
        <v>1</v>
      </c>
      <c r="K36" s="20">
        <f>SUM('[1]قطاع خاص بالامارات الشمالية'!G35)</f>
        <v>101</v>
      </c>
      <c r="L36" s="26">
        <f>SUM(J36:K36)</f>
        <v>102</v>
      </c>
      <c r="M36" s="20">
        <f>SUM('[1]وزارة الصحة'!H35)</f>
        <v>44</v>
      </c>
      <c r="N36" s="20">
        <f>SUM('[1]قطاع خاص بالامارات الشمالية'!H35)</f>
        <v>44</v>
      </c>
      <c r="O36" s="27">
        <f>SUM(M36:N36)</f>
        <v>88</v>
      </c>
      <c r="P36" s="20">
        <f>SUM('[1]وزارة الصحة'!I35)</f>
        <v>68</v>
      </c>
      <c r="Q36" s="20">
        <f>SUM('[1]قطاع خاص بالامارات الشمالية'!I35)</f>
        <v>49</v>
      </c>
      <c r="R36" s="27">
        <f>SUM(P36:Q36)</f>
        <v>117</v>
      </c>
      <c r="S36" s="28">
        <f>SUM(D36+G36+J36+M36+P36)</f>
        <v>203</v>
      </c>
      <c r="T36" s="28">
        <f>SUM(E36+H36+K36+N36+Q36)</f>
        <v>440</v>
      </c>
      <c r="U36" s="26">
        <f>SUM(S36:T36)</f>
        <v>643</v>
      </c>
      <c r="V36" s="43" t="s">
        <v>23</v>
      </c>
      <c r="W36" s="64" t="s">
        <v>19</v>
      </c>
      <c r="X36" s="70"/>
      <c r="Y36" s="50"/>
      <c r="Z36" s="50"/>
      <c r="AA36" s="50"/>
    </row>
    <row r="37" spans="1:27" ht="26.25" customHeight="1" x14ac:dyDescent="0.25">
      <c r="A37" s="70"/>
      <c r="B37" s="64"/>
      <c r="C37" s="43" t="s">
        <v>34</v>
      </c>
      <c r="D37" s="20">
        <f>SUM('[1]وزارة الصحة'!E36)</f>
        <v>71</v>
      </c>
      <c r="E37" s="20">
        <f>SUM('[1]قطاع خاص بالامارات الشمالية'!E36)</f>
        <v>141</v>
      </c>
      <c r="F37" s="26">
        <f>SUM(D37:E37)</f>
        <v>212</v>
      </c>
      <c r="G37" s="22">
        <f>SUM('[1]وزارة الصحة'!F36)</f>
        <v>5</v>
      </c>
      <c r="H37" s="22">
        <f>SUM('[1]قطاع خاص بالامارات الشمالية'!F36)</f>
        <v>77</v>
      </c>
      <c r="I37" s="26">
        <f>SUM(G37:H37)</f>
        <v>82</v>
      </c>
      <c r="J37" s="20">
        <f>SUM('[1]وزارة الصحة'!G36)</f>
        <v>4</v>
      </c>
      <c r="K37" s="20">
        <f>SUM('[1]قطاع خاص بالامارات الشمالية'!G36)</f>
        <v>139</v>
      </c>
      <c r="L37" s="26">
        <f>SUM(J37:K37)</f>
        <v>143</v>
      </c>
      <c r="M37" s="20">
        <f>SUM('[1]وزارة الصحة'!H36)</f>
        <v>375</v>
      </c>
      <c r="N37" s="20">
        <f>SUM('[1]قطاع خاص بالامارات الشمالية'!H36)</f>
        <v>435</v>
      </c>
      <c r="O37" s="27">
        <f>SUM(M37:N37)</f>
        <v>810</v>
      </c>
      <c r="P37" s="20">
        <f>SUM('[1]وزارة الصحة'!I36)</f>
        <v>91</v>
      </c>
      <c r="Q37" s="20">
        <f>SUM('[1]قطاع خاص بالامارات الشمالية'!I36)</f>
        <v>138</v>
      </c>
      <c r="R37" s="27">
        <f>SUM(P37:Q37)</f>
        <v>229</v>
      </c>
      <c r="S37" s="28">
        <f>SUM(D37+G37+J37+M37+P37)</f>
        <v>546</v>
      </c>
      <c r="T37" s="28">
        <f>SUM(E37+H37+K37+N37+Q37)</f>
        <v>930</v>
      </c>
      <c r="U37" s="26">
        <f>SUM(S37:T37)</f>
        <v>1476</v>
      </c>
      <c r="V37" s="43" t="s">
        <v>24</v>
      </c>
      <c r="W37" s="64"/>
      <c r="X37" s="70"/>
      <c r="Y37" s="50"/>
      <c r="Z37" s="50"/>
      <c r="AA37" s="50"/>
    </row>
    <row r="38" spans="1:27" ht="26.25" customHeight="1" x14ac:dyDescent="0.25">
      <c r="A38" s="70"/>
      <c r="B38" s="64"/>
      <c r="C38" s="44" t="s">
        <v>31</v>
      </c>
      <c r="D38" s="23">
        <f>SUM('[1]وزارة الصحة'!E37)</f>
        <v>157</v>
      </c>
      <c r="E38" s="23">
        <f>SUM('[1]قطاع خاص بالامارات الشمالية'!E37)</f>
        <v>319</v>
      </c>
      <c r="F38" s="26">
        <f t="shared" ref="F38:U38" si="25">SUM(F36:F37)</f>
        <v>476</v>
      </c>
      <c r="G38" s="21">
        <f>SUM('[1]وزارة الصحة'!F37)</f>
        <v>9</v>
      </c>
      <c r="H38" s="21">
        <f>SUM('[1]قطاع خاص بالامارات الشمالية'!F37)</f>
        <v>145</v>
      </c>
      <c r="I38" s="26">
        <f t="shared" si="25"/>
        <v>154</v>
      </c>
      <c r="J38" s="23">
        <f>SUM('[1]وزارة الصحة'!G37)</f>
        <v>5</v>
      </c>
      <c r="K38" s="23">
        <f>SUM('[1]قطاع خاص بالامارات الشمالية'!G37)</f>
        <v>240</v>
      </c>
      <c r="L38" s="26">
        <f t="shared" si="25"/>
        <v>245</v>
      </c>
      <c r="M38" s="23">
        <f>SUM('[1]وزارة الصحة'!H37)</f>
        <v>419</v>
      </c>
      <c r="N38" s="23">
        <f>SUM('[1]قطاع خاص بالامارات الشمالية'!H37)</f>
        <v>479</v>
      </c>
      <c r="O38" s="27">
        <f t="shared" si="25"/>
        <v>898</v>
      </c>
      <c r="P38" s="23">
        <f>SUM('[1]وزارة الصحة'!I37)</f>
        <v>159</v>
      </c>
      <c r="Q38" s="23">
        <f>SUM('[1]قطاع خاص بالامارات الشمالية'!I37)</f>
        <v>187</v>
      </c>
      <c r="R38" s="27">
        <f t="shared" si="25"/>
        <v>346</v>
      </c>
      <c r="S38" s="26">
        <f t="shared" si="25"/>
        <v>749</v>
      </c>
      <c r="T38" s="26">
        <f t="shared" si="25"/>
        <v>1370</v>
      </c>
      <c r="U38" s="26">
        <f t="shared" si="25"/>
        <v>2119</v>
      </c>
      <c r="V38" s="44" t="s">
        <v>20</v>
      </c>
      <c r="W38" s="64"/>
      <c r="X38" s="70"/>
      <c r="Y38" s="50"/>
      <c r="Z38" s="50"/>
      <c r="AA38" s="50"/>
    </row>
    <row r="39" spans="1:27" ht="26.25" customHeight="1" x14ac:dyDescent="0.25">
      <c r="A39" s="70"/>
      <c r="B39" s="67" t="s">
        <v>31</v>
      </c>
      <c r="C39" s="44" t="s">
        <v>33</v>
      </c>
      <c r="D39" s="23">
        <f>SUM('[1]وزارة الصحة'!E38)</f>
        <v>88</v>
      </c>
      <c r="E39" s="23">
        <f>SUM('[1]قطاع خاص بالامارات الشمالية'!E38)</f>
        <v>179</v>
      </c>
      <c r="F39" s="26">
        <f>SUM(D39:E39)</f>
        <v>267</v>
      </c>
      <c r="G39" s="21">
        <f>SUM('[1]وزارة الصحة'!F38)</f>
        <v>5</v>
      </c>
      <c r="H39" s="21">
        <f>SUM('[1]قطاع خاص بالامارات الشمالية'!F38)</f>
        <v>68</v>
      </c>
      <c r="I39" s="26">
        <f>SUM(G39:H39)</f>
        <v>73</v>
      </c>
      <c r="J39" s="23">
        <f>SUM('[1]وزارة الصحة'!G38)</f>
        <v>1</v>
      </c>
      <c r="K39" s="23">
        <f>SUM('[1]قطاع خاص بالامارات الشمالية'!G38)</f>
        <v>101</v>
      </c>
      <c r="L39" s="26">
        <f>SUM(J39:K39)</f>
        <v>102</v>
      </c>
      <c r="M39" s="23">
        <f>SUM('[1]وزارة الصحة'!H38)</f>
        <v>44</v>
      </c>
      <c r="N39" s="23">
        <f>SUM('[1]قطاع خاص بالامارات الشمالية'!H38)</f>
        <v>44</v>
      </c>
      <c r="O39" s="27">
        <f t="shared" ref="O39:O40" si="26">SUM(O33+O36)</f>
        <v>88</v>
      </c>
      <c r="P39" s="23">
        <f>SUM('[1]وزارة الصحة'!I38)</f>
        <v>70</v>
      </c>
      <c r="Q39" s="23">
        <f>SUM('[1]قطاع خاص بالامارات الشمالية'!I38)</f>
        <v>49</v>
      </c>
      <c r="R39" s="27">
        <f>SUM(P39:Q39)</f>
        <v>119</v>
      </c>
      <c r="S39" s="26">
        <f>SUM(S33+S36)</f>
        <v>208</v>
      </c>
      <c r="T39" s="26">
        <f>SUM(T33+T36)</f>
        <v>441</v>
      </c>
      <c r="U39" s="26">
        <f>SUM(S39:T39)</f>
        <v>649</v>
      </c>
      <c r="V39" s="44" t="s">
        <v>23</v>
      </c>
      <c r="W39" s="67" t="s">
        <v>20</v>
      </c>
      <c r="X39" s="70"/>
      <c r="Y39" s="50"/>
      <c r="Z39" s="50"/>
      <c r="AA39" s="50"/>
    </row>
    <row r="40" spans="1:27" ht="26.25" customHeight="1" x14ac:dyDescent="0.25">
      <c r="A40" s="70"/>
      <c r="B40" s="68"/>
      <c r="C40" s="44" t="s">
        <v>34</v>
      </c>
      <c r="D40" s="23">
        <f>SUM('[1]وزارة الصحة'!E39)</f>
        <v>91</v>
      </c>
      <c r="E40" s="23">
        <f>SUM('[1]قطاع خاص بالامارات الشمالية'!E39)</f>
        <v>143</v>
      </c>
      <c r="F40" s="26">
        <f>SUM(D40:E40)</f>
        <v>234</v>
      </c>
      <c r="G40" s="21">
        <f>SUM('[1]وزارة الصحة'!F39)</f>
        <v>28</v>
      </c>
      <c r="H40" s="21">
        <f>SUM('[1]قطاع خاص بالامارات الشمالية'!F39)</f>
        <v>77</v>
      </c>
      <c r="I40" s="26">
        <f>SUM(G40:H40)</f>
        <v>105</v>
      </c>
      <c r="J40" s="23">
        <f>SUM('[1]وزارة الصحة'!G39)</f>
        <v>16</v>
      </c>
      <c r="K40" s="23">
        <f>SUM('[1]قطاع خاص بالامارات الشمالية'!G39)</f>
        <v>140</v>
      </c>
      <c r="L40" s="26">
        <f>SUM(J40:K40)</f>
        <v>156</v>
      </c>
      <c r="M40" s="23">
        <f>SUM('[1]وزارة الصحة'!H39)</f>
        <v>389</v>
      </c>
      <c r="N40" s="23">
        <f>SUM('[1]قطاع خاص بالامارات الشمالية'!H39)</f>
        <v>435</v>
      </c>
      <c r="O40" s="27">
        <f t="shared" si="26"/>
        <v>824</v>
      </c>
      <c r="P40" s="23">
        <f>SUM('[1]وزارة الصحة'!I39)</f>
        <v>149</v>
      </c>
      <c r="Q40" s="23">
        <f>SUM('[1]قطاع خاص بالامارات الشمالية'!I39)</f>
        <v>138</v>
      </c>
      <c r="R40" s="27">
        <f>SUM(P40:Q40)</f>
        <v>287</v>
      </c>
      <c r="S40" s="26">
        <f>SUM(S34+S37)</f>
        <v>673</v>
      </c>
      <c r="T40" s="26">
        <f>SUM(T34+T37)</f>
        <v>933</v>
      </c>
      <c r="U40" s="26">
        <f>SUM(S40:T40)</f>
        <v>1606</v>
      </c>
      <c r="V40" s="44" t="s">
        <v>24</v>
      </c>
      <c r="W40" s="68"/>
      <c r="X40" s="70"/>
      <c r="Y40" s="50"/>
      <c r="Z40" s="50"/>
      <c r="AA40" s="50"/>
    </row>
    <row r="41" spans="1:27" ht="26.25" customHeight="1" x14ac:dyDescent="0.25">
      <c r="A41" s="70"/>
      <c r="B41" s="69"/>
      <c r="C41" s="44" t="s">
        <v>31</v>
      </c>
      <c r="D41" s="23">
        <f>SUM('[1]وزارة الصحة'!E40)</f>
        <v>179</v>
      </c>
      <c r="E41" s="23">
        <f>SUM('[1]قطاع خاص بالامارات الشمالية'!E40)</f>
        <v>322</v>
      </c>
      <c r="F41" s="26">
        <f t="shared" ref="F41" si="27">SUM(F39:F40)</f>
        <v>501</v>
      </c>
      <c r="G41" s="21">
        <f>SUM('[1]وزارة الصحة'!F40)</f>
        <v>33</v>
      </c>
      <c r="H41" s="21">
        <f>SUM('[1]قطاع خاص بالامارات الشمالية'!F40)</f>
        <v>145</v>
      </c>
      <c r="I41" s="26">
        <f t="shared" ref="I41:U41" si="28">SUM(I39:I40)</f>
        <v>178</v>
      </c>
      <c r="J41" s="23">
        <f>SUM('[1]وزارة الصحة'!G40)</f>
        <v>17</v>
      </c>
      <c r="K41" s="23">
        <f>SUM('[1]قطاع خاص بالامارات الشمالية'!G40)</f>
        <v>241</v>
      </c>
      <c r="L41" s="26">
        <f t="shared" si="28"/>
        <v>258</v>
      </c>
      <c r="M41" s="23">
        <f>SUM('[1]وزارة الصحة'!H40)</f>
        <v>433</v>
      </c>
      <c r="N41" s="23">
        <f>SUM('[1]قطاع خاص بالامارات الشمالية'!H40)</f>
        <v>479</v>
      </c>
      <c r="O41" s="27">
        <f t="shared" si="28"/>
        <v>912</v>
      </c>
      <c r="P41" s="23">
        <f>SUM('[1]وزارة الصحة'!I40)</f>
        <v>219</v>
      </c>
      <c r="Q41" s="23">
        <f>SUM('[1]قطاع خاص بالامارات الشمالية'!I40)</f>
        <v>187</v>
      </c>
      <c r="R41" s="27">
        <f t="shared" si="28"/>
        <v>406</v>
      </c>
      <c r="S41" s="26">
        <f t="shared" si="28"/>
        <v>881</v>
      </c>
      <c r="T41" s="26">
        <f t="shared" si="28"/>
        <v>1374</v>
      </c>
      <c r="U41" s="26">
        <f t="shared" si="28"/>
        <v>2255</v>
      </c>
      <c r="V41" s="44" t="s">
        <v>20</v>
      </c>
      <c r="W41" s="69"/>
      <c r="X41" s="70"/>
      <c r="Y41" s="50"/>
      <c r="Z41" s="50"/>
      <c r="AA41" s="50"/>
    </row>
    <row r="42" spans="1:27" ht="26.25" customHeight="1" x14ac:dyDescent="0.25">
      <c r="A42" s="77" t="s">
        <v>13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50"/>
      <c r="Z42" s="50"/>
      <c r="AA42" s="50"/>
    </row>
    <row r="43" spans="1:27" ht="26.25" customHeight="1" x14ac:dyDescent="0.25">
      <c r="A43" s="50"/>
      <c r="B43" s="78" t="s">
        <v>48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6"/>
      <c r="Z43" s="50"/>
      <c r="AA43" s="50"/>
    </row>
    <row r="44" spans="1:27" ht="26.25" customHeight="1" x14ac:dyDescent="0.25">
      <c r="A44" s="76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46"/>
      <c r="Z44" s="46"/>
      <c r="AA44" s="46"/>
    </row>
    <row r="45" spans="1:27" ht="26.25" customHeight="1" x14ac:dyDescent="0.25">
      <c r="A45" s="56" t="s">
        <v>26</v>
      </c>
      <c r="B45" s="54" t="s">
        <v>27</v>
      </c>
      <c r="C45" s="54" t="s">
        <v>28</v>
      </c>
      <c r="D45" s="54" t="s">
        <v>1</v>
      </c>
      <c r="E45" s="54"/>
      <c r="F45" s="54"/>
      <c r="G45" s="54" t="s">
        <v>2</v>
      </c>
      <c r="H45" s="54"/>
      <c r="I45" s="54"/>
      <c r="J45" s="54" t="s">
        <v>3</v>
      </c>
      <c r="K45" s="54"/>
      <c r="L45" s="54"/>
      <c r="M45" s="67" t="s">
        <v>4</v>
      </c>
      <c r="N45" s="71"/>
      <c r="O45" s="72"/>
      <c r="P45" s="67" t="s">
        <v>5</v>
      </c>
      <c r="Q45" s="71"/>
      <c r="R45" s="72"/>
      <c r="S45" s="73" t="s">
        <v>6</v>
      </c>
      <c r="T45" s="74"/>
      <c r="U45" s="75"/>
      <c r="V45" s="54" t="s">
        <v>25</v>
      </c>
      <c r="W45" s="54" t="s">
        <v>22</v>
      </c>
      <c r="X45" s="56" t="s">
        <v>21</v>
      </c>
      <c r="Y45" s="49"/>
      <c r="Z45" s="49"/>
      <c r="AA45" s="49"/>
    </row>
    <row r="46" spans="1:27" ht="26.25" customHeight="1" x14ac:dyDescent="0.25">
      <c r="A46" s="57"/>
      <c r="B46" s="58"/>
      <c r="C46" s="58"/>
      <c r="D46" s="2" t="s">
        <v>14</v>
      </c>
      <c r="E46" s="2" t="s">
        <v>15</v>
      </c>
      <c r="F46" s="2" t="s">
        <v>16</v>
      </c>
      <c r="G46" s="2" t="s">
        <v>14</v>
      </c>
      <c r="H46" s="2" t="s">
        <v>15</v>
      </c>
      <c r="I46" s="2" t="s">
        <v>16</v>
      </c>
      <c r="J46" s="2" t="s">
        <v>14</v>
      </c>
      <c r="K46" s="2" t="s">
        <v>15</v>
      </c>
      <c r="L46" s="2" t="s">
        <v>16</v>
      </c>
      <c r="M46" s="2" t="s">
        <v>14</v>
      </c>
      <c r="N46" s="2" t="s">
        <v>15</v>
      </c>
      <c r="O46" s="2" t="s">
        <v>16</v>
      </c>
      <c r="P46" s="2" t="s">
        <v>14</v>
      </c>
      <c r="Q46" s="2" t="s">
        <v>15</v>
      </c>
      <c r="R46" s="2" t="s">
        <v>16</v>
      </c>
      <c r="S46" s="2" t="s">
        <v>14</v>
      </c>
      <c r="T46" s="2" t="s">
        <v>15</v>
      </c>
      <c r="U46" s="2" t="s">
        <v>16</v>
      </c>
      <c r="V46" s="58"/>
      <c r="W46" s="58"/>
      <c r="X46" s="57"/>
      <c r="Y46" s="49"/>
      <c r="Z46" s="49"/>
      <c r="AA46" s="49"/>
    </row>
    <row r="47" spans="1:27" ht="26.25" customHeight="1" x14ac:dyDescent="0.25">
      <c r="A47" s="70" t="s">
        <v>39</v>
      </c>
      <c r="B47" s="64" t="s">
        <v>29</v>
      </c>
      <c r="C47" s="43" t="s">
        <v>33</v>
      </c>
      <c r="D47" s="4">
        <f>SUM('[1]وزارة الصحة'!E41+'[1]مستشفى خليفه  بام القيوي'!G7)</f>
        <v>2</v>
      </c>
      <c r="E47" s="4">
        <f>SUM('[1]قطاع خاص بالامارات الشمالية'!E41)</f>
        <v>2</v>
      </c>
      <c r="F47" s="5">
        <f>SUM(D47:E47)</f>
        <v>4</v>
      </c>
      <c r="G47" s="4">
        <f>SUM('[1]وزارة الصحة'!F41+'[1]مستشفى خليفه  بام القيوي'!H7)</f>
        <v>1</v>
      </c>
      <c r="H47" s="4">
        <f>SUM('[1]قطاع خاص بالامارات الشمالية'!F41)</f>
        <v>0</v>
      </c>
      <c r="I47" s="19">
        <f>SUM(G47:H47)</f>
        <v>1</v>
      </c>
      <c r="J47" s="4">
        <f>SUM('[1]وزارة الصحة'!G41+'[1]مستشفى خليفه  بام القيوي'!L7)</f>
        <v>0</v>
      </c>
      <c r="K47" s="4">
        <f>SUM('[1]قطاع خاص بالامارات الشمالية'!G41)</f>
        <v>0</v>
      </c>
      <c r="L47" s="19">
        <f>SUM(J47:K47)</f>
        <v>0</v>
      </c>
      <c r="M47" s="4">
        <f>SUM('[1]وزارة الصحة'!H41+'[1]مستشفى خليفه  بام القيوي'!J7+'[1]مستشفى خليفه  بام القيوي'!K7)</f>
        <v>0</v>
      </c>
      <c r="N47" s="4">
        <f>SUM('[1]قطاع خاص بالامارات الشمالية'!H41)</f>
        <v>0</v>
      </c>
      <c r="O47" s="19">
        <f>SUM(M47:N47)</f>
        <v>0</v>
      </c>
      <c r="P47" s="4">
        <f>SUM('[1]وزارة الصحة'!I41+'[1]مستشفى خليفه  بام القيوي'!I7+'[1]مستشفى خليفه  بام القيوي'!M7+'[1]مستشفى خليفه  بام القيوي'!N7+'[1]مستشفى خليفه  بام القيوي'!O7)</f>
        <v>0</v>
      </c>
      <c r="Q47" s="4">
        <f>SUM('[1]قطاع خاص بالامارات الشمالية'!I41)</f>
        <v>0</v>
      </c>
      <c r="R47" s="5">
        <f>SUM(P47:Q47)</f>
        <v>0</v>
      </c>
      <c r="S47" s="4">
        <f>SUM(D47+G47+J47+M47+P47)</f>
        <v>3</v>
      </c>
      <c r="T47" s="4">
        <f>SUM(E47+H47+K47+N47+Q47)</f>
        <v>2</v>
      </c>
      <c r="U47" s="5">
        <f>SUM(S47:T47)</f>
        <v>5</v>
      </c>
      <c r="V47" s="43" t="s">
        <v>23</v>
      </c>
      <c r="W47" s="64" t="s">
        <v>18</v>
      </c>
      <c r="X47" s="70" t="s">
        <v>45</v>
      </c>
      <c r="Y47" s="50"/>
      <c r="Z47" s="50"/>
      <c r="AA47" s="50"/>
    </row>
    <row r="48" spans="1:27" ht="26.25" customHeight="1" x14ac:dyDescent="0.25">
      <c r="A48" s="70"/>
      <c r="B48" s="64"/>
      <c r="C48" s="43" t="s">
        <v>34</v>
      </c>
      <c r="D48" s="4">
        <f>SUM('[1]وزارة الصحة'!E42+'[1]مستشفى خليفه  بام القيوي'!G8)</f>
        <v>6</v>
      </c>
      <c r="E48" s="4">
        <f>SUM('[1]قطاع خاص بالامارات الشمالية'!E42)</f>
        <v>3</v>
      </c>
      <c r="F48" s="5">
        <f>SUM(D48:E48)</f>
        <v>9</v>
      </c>
      <c r="G48" s="4">
        <f>SUM('[1]وزارة الصحة'!F42+'[1]مستشفى خليفه  بام القيوي'!H8)</f>
        <v>8</v>
      </c>
      <c r="H48" s="4">
        <f>SUM('[1]قطاع خاص بالامارات الشمالية'!F42)</f>
        <v>1</v>
      </c>
      <c r="I48" s="19">
        <f>SUM(G48:H48)</f>
        <v>9</v>
      </c>
      <c r="J48" s="4">
        <f>SUM('[1]وزارة الصحة'!G42+'[1]مستشفى خليفه  بام القيوي'!L8)</f>
        <v>6</v>
      </c>
      <c r="K48" s="4">
        <f>SUM('[1]قطاع خاص بالامارات الشمالية'!G42)</f>
        <v>0</v>
      </c>
      <c r="L48" s="19">
        <f>SUM(J48:K48)</f>
        <v>6</v>
      </c>
      <c r="M48" s="4">
        <f>SUM('[1]وزارة الصحة'!H42+'[1]مستشفى خليفه  بام القيوي'!J8+'[1]مستشفى خليفه  بام القيوي'!K8)</f>
        <v>6</v>
      </c>
      <c r="N48" s="4">
        <f>SUM('[1]قطاع خاص بالامارات الشمالية'!H42)</f>
        <v>1</v>
      </c>
      <c r="O48" s="19">
        <f>SUM(M48:N48)</f>
        <v>7</v>
      </c>
      <c r="P48" s="4">
        <f>SUM('[1]وزارة الصحة'!I42+'[1]مستشفى خليفه  بام القيوي'!I8+'[1]مستشفى خليفه  بام القيوي'!M8+'[1]مستشفى خليفه  بام القيوي'!N8+'[1]مستشفى خليفه  بام القيوي'!O8)</f>
        <v>44</v>
      </c>
      <c r="Q48" s="4">
        <f>SUM('[1]قطاع خاص بالامارات الشمالية'!I42)</f>
        <v>3</v>
      </c>
      <c r="R48" s="5">
        <f>SUM(P48:Q48)</f>
        <v>47</v>
      </c>
      <c r="S48" s="4">
        <f>SUM(D48+G48+J48+M48+P48)</f>
        <v>70</v>
      </c>
      <c r="T48" s="4">
        <f>SUM(E48+H48+K48+N48+Q48)</f>
        <v>8</v>
      </c>
      <c r="U48" s="5">
        <f>SUM(S48:T48)</f>
        <v>78</v>
      </c>
      <c r="V48" s="43" t="s">
        <v>24</v>
      </c>
      <c r="W48" s="64"/>
      <c r="X48" s="70"/>
      <c r="Y48" s="50"/>
      <c r="Z48" s="50"/>
      <c r="AA48" s="50"/>
    </row>
    <row r="49" spans="1:27" ht="26.25" customHeight="1" x14ac:dyDescent="0.25">
      <c r="A49" s="70"/>
      <c r="B49" s="64"/>
      <c r="C49" s="44" t="s">
        <v>31</v>
      </c>
      <c r="D49" s="5">
        <f>SUM('[1]وزارة الصحة'!E43+'[1]مستشفى خليفه  بام القيوي'!G9)</f>
        <v>8</v>
      </c>
      <c r="E49" s="5">
        <f>SUM('[1]قطاع خاص بالامارات الشمالية'!E43)</f>
        <v>5</v>
      </c>
      <c r="F49" s="5">
        <f t="shared" ref="F49:U49" si="29">SUM(F47:F48)</f>
        <v>13</v>
      </c>
      <c r="G49" s="5">
        <f>SUM('[1]وزارة الصحة'!F43+'[1]مستشفى خليفه  بام القيوي'!H9)</f>
        <v>9</v>
      </c>
      <c r="H49" s="5">
        <f>SUM('[1]قطاع خاص بالامارات الشمالية'!F43)</f>
        <v>1</v>
      </c>
      <c r="I49" s="5">
        <f t="shared" si="29"/>
        <v>10</v>
      </c>
      <c r="J49" s="5">
        <f>SUM('[1]وزارة الصحة'!G43+'[1]مستشفى خليفه  بام القيوي'!L9)</f>
        <v>6</v>
      </c>
      <c r="K49" s="5">
        <f>SUM('[1]قطاع خاص بالامارات الشمالية'!G43)</f>
        <v>0</v>
      </c>
      <c r="L49" s="5">
        <f t="shared" si="29"/>
        <v>6</v>
      </c>
      <c r="M49" s="5">
        <f>SUM('[1]وزارة الصحة'!H43+'[1]مستشفى خليفه  بام القيوي'!J9+'[1]مستشفى خليفه  بام القيوي'!K9)</f>
        <v>6</v>
      </c>
      <c r="N49" s="5">
        <f>SUM('[1]قطاع خاص بالامارات الشمالية'!H43)</f>
        <v>1</v>
      </c>
      <c r="O49" s="5">
        <f t="shared" si="29"/>
        <v>7</v>
      </c>
      <c r="P49" s="19">
        <f>SUM(P47:P48)</f>
        <v>44</v>
      </c>
      <c r="Q49" s="19">
        <f>SUM('[1]قطاع خاص بالامارات الشمالية'!I43)</f>
        <v>3</v>
      </c>
      <c r="R49" s="19">
        <f t="shared" si="29"/>
        <v>47</v>
      </c>
      <c r="S49" s="19">
        <f t="shared" si="29"/>
        <v>73</v>
      </c>
      <c r="T49" s="19">
        <f t="shared" si="29"/>
        <v>10</v>
      </c>
      <c r="U49" s="5">
        <f t="shared" si="29"/>
        <v>83</v>
      </c>
      <c r="V49" s="44" t="s">
        <v>20</v>
      </c>
      <c r="W49" s="64"/>
      <c r="X49" s="70"/>
      <c r="Y49" s="50"/>
      <c r="Z49" s="50"/>
      <c r="AA49" s="50"/>
    </row>
    <row r="50" spans="1:27" ht="26.25" customHeight="1" x14ac:dyDescent="0.25">
      <c r="A50" s="70"/>
      <c r="B50" s="64" t="s">
        <v>36</v>
      </c>
      <c r="C50" s="43" t="s">
        <v>33</v>
      </c>
      <c r="D50" s="4">
        <f>SUM('[1]وزارة الصحة'!E44+'[1]مستشفى خليفه  بام القيوي'!G10)</f>
        <v>132</v>
      </c>
      <c r="E50" s="4">
        <f>SUM('[1]قطاع خاص بالامارات الشمالية'!E44)</f>
        <v>75</v>
      </c>
      <c r="F50" s="7">
        <f>SUM(D50:E50)</f>
        <v>207</v>
      </c>
      <c r="G50" s="4">
        <f>SUM('[1]وزارة الصحة'!F44+'[1]مستشفى خليفه  بام القيوي'!H10)</f>
        <v>4</v>
      </c>
      <c r="H50" s="4">
        <f>SUM('[1]قطاع خاص بالامارات الشمالية'!F44)</f>
        <v>11</v>
      </c>
      <c r="I50" s="14">
        <f>SUM(G50:H50)</f>
        <v>15</v>
      </c>
      <c r="J50" s="4">
        <f>SUM('[1]وزارة الصحة'!G44+'[1]مستشفى خليفه  بام القيوي'!L10)</f>
        <v>9</v>
      </c>
      <c r="K50" s="4">
        <f>SUM('[1]قطاع خاص بالامارات الشمالية'!G44)</f>
        <v>19</v>
      </c>
      <c r="L50" s="14">
        <f>SUM(J50+K50)</f>
        <v>28</v>
      </c>
      <c r="M50" s="4">
        <f>SUM('[1]وزارة الصحة'!H44+'[1]مستشفى خليفه  بام القيوي'!J10+'[1]مستشفى خليفه  بام القيوي'!K10)</f>
        <v>72</v>
      </c>
      <c r="N50" s="4">
        <f>SUM('[1]قطاع خاص بالامارات الشمالية'!H44)</f>
        <v>54</v>
      </c>
      <c r="O50" s="14">
        <f>SUM(M50:N50)</f>
        <v>126</v>
      </c>
      <c r="P50" s="4">
        <f>SUM('[1]وزارة الصحة'!I44+'[1]مستشفى خليفه  بام القيوي'!I10+'[1]مستشفى خليفه  بام القيوي'!M10+'[1]مستشفى خليفه  بام القيوي'!N10+'[1]مستشفى خليفه  بام القيوي'!O10)</f>
        <v>93</v>
      </c>
      <c r="Q50" s="4">
        <f>SUM('[1]قطاع خاص بالامارات الشمالية'!I44)</f>
        <v>19</v>
      </c>
      <c r="R50" s="7">
        <f>SUM(P50:Q50)</f>
        <v>112</v>
      </c>
      <c r="S50" s="6">
        <f>SUM(D50+G50+J50+M50+P50)</f>
        <v>310</v>
      </c>
      <c r="T50" s="6">
        <f>SUM(E50+H50+K50+N50+Q50)</f>
        <v>178</v>
      </c>
      <c r="U50" s="7">
        <f>SUM(S50:T50)</f>
        <v>488</v>
      </c>
      <c r="V50" s="43" t="s">
        <v>23</v>
      </c>
      <c r="W50" s="64" t="s">
        <v>19</v>
      </c>
      <c r="X50" s="70"/>
      <c r="Y50" s="50"/>
      <c r="Z50" s="50"/>
      <c r="AA50" s="50"/>
    </row>
    <row r="51" spans="1:27" ht="26.25" customHeight="1" x14ac:dyDescent="0.25">
      <c r="A51" s="70"/>
      <c r="B51" s="64"/>
      <c r="C51" s="43" t="s">
        <v>34</v>
      </c>
      <c r="D51" s="4">
        <f>SUM('[1]وزارة الصحة'!E45+'[1]مستشفى خليفه  بام القيوي'!G11)</f>
        <v>59</v>
      </c>
      <c r="E51" s="4">
        <f>SUM('[1]قطاع خاص بالامارات الشمالية'!E45)</f>
        <v>32</v>
      </c>
      <c r="F51" s="7">
        <f>SUM(D51:E51)</f>
        <v>91</v>
      </c>
      <c r="G51" s="4">
        <f>SUM('[1]وزارة الصحة'!F45+'[1]مستشفى خليفه  بام القيوي'!H11)</f>
        <v>9</v>
      </c>
      <c r="H51" s="4">
        <f>SUM('[1]قطاع خاص بالامارات الشمالية'!F45)</f>
        <v>12</v>
      </c>
      <c r="I51" s="14">
        <f>SUM(G51:H51)</f>
        <v>21</v>
      </c>
      <c r="J51" s="4">
        <f>SUM('[1]وزارة الصحة'!G45+'[1]مستشفى خليفه  بام القيوي'!L11)</f>
        <v>9</v>
      </c>
      <c r="K51" s="4">
        <f>SUM('[1]قطاع خاص بالامارات الشمالية'!G45)</f>
        <v>12</v>
      </c>
      <c r="L51" s="14">
        <f>SUM(J51+K51)</f>
        <v>21</v>
      </c>
      <c r="M51" s="4">
        <f>SUM('[1]وزارة الصحة'!H45+'[1]مستشفى خليفه  بام القيوي'!J11+'[1]مستشفى خليفه  بام القيوي'!K11)</f>
        <v>495</v>
      </c>
      <c r="N51" s="4">
        <f>SUM('[1]قطاع خاص بالامارات الشمالية'!H45)</f>
        <v>281</v>
      </c>
      <c r="O51" s="14">
        <f>SUM(M51:N51)</f>
        <v>776</v>
      </c>
      <c r="P51" s="4">
        <f>SUM('[1]وزارة الصحة'!I45+'[1]مستشفى خليفه  بام القيوي'!I11+'[1]مستشفى خليفه  بام القيوي'!M11+'[1]مستشفى خليفه  بام القيوي'!N11+'[1]مستشفى خليفه  بام القيوي'!O11)</f>
        <v>79</v>
      </c>
      <c r="Q51" s="4">
        <f>SUM('[1]قطاع خاص بالامارات الشمالية'!I45)</f>
        <v>21</v>
      </c>
      <c r="R51" s="7">
        <f>SUM(P51:Q51)</f>
        <v>100</v>
      </c>
      <c r="S51" s="6">
        <f>SUM(D51+G51+J51+M51+P51)</f>
        <v>651</v>
      </c>
      <c r="T51" s="6">
        <f>SUM(E51+H51+K51+N51+Q51)</f>
        <v>358</v>
      </c>
      <c r="U51" s="7">
        <f>SUM(S51:T51)</f>
        <v>1009</v>
      </c>
      <c r="V51" s="43" t="s">
        <v>24</v>
      </c>
      <c r="W51" s="64"/>
      <c r="X51" s="70"/>
      <c r="Y51" s="50"/>
      <c r="Z51" s="50"/>
      <c r="AA51" s="50"/>
    </row>
    <row r="52" spans="1:27" ht="26.25" customHeight="1" x14ac:dyDescent="0.25">
      <c r="A52" s="70"/>
      <c r="B52" s="64"/>
      <c r="C52" s="44" t="s">
        <v>31</v>
      </c>
      <c r="D52" s="5">
        <f>SUM('[1]وزارة الصحة'!E46+'[1]مستشفى خليفه  بام القيوي'!G12)</f>
        <v>191</v>
      </c>
      <c r="E52" s="5">
        <f>SUM('[1]قطاع خاص بالامارات الشمالية'!E46)</f>
        <v>107</v>
      </c>
      <c r="F52" s="7">
        <f t="shared" ref="F52:I52" si="30">SUM(F50:F51)</f>
        <v>298</v>
      </c>
      <c r="G52" s="5">
        <f>SUM('[1]وزارة الصحة'!F46+'[1]مستشفى خليفه  بام القيوي'!H12)</f>
        <v>13</v>
      </c>
      <c r="H52" s="5">
        <f>SUM('[1]قطاع خاص بالامارات الشمالية'!F46)</f>
        <v>23</v>
      </c>
      <c r="I52" s="7">
        <f t="shared" si="30"/>
        <v>36</v>
      </c>
      <c r="J52" s="5">
        <f>SUM('[1]وزارة الصحة'!G46+'[1]مستشفى خليفه  بام القيوي'!L12)</f>
        <v>18</v>
      </c>
      <c r="K52" s="5">
        <f>SUM('[1]قطاع خاص بالامارات الشمالية'!G46)</f>
        <v>31</v>
      </c>
      <c r="L52" s="7">
        <f t="shared" ref="L52:U52" si="31">SUM(L50:L51)</f>
        <v>49</v>
      </c>
      <c r="M52" s="5">
        <f>SUM('[1]وزارة الصحة'!H46+'[1]مستشفى خليفه  بام القيوي'!J12+'[1]مستشفى خليفه  بام القيوي'!K12)</f>
        <v>567</v>
      </c>
      <c r="N52" s="5">
        <f>SUM('[1]قطاع خاص بالامارات الشمالية'!H46)</f>
        <v>335</v>
      </c>
      <c r="O52" s="7">
        <f t="shared" si="31"/>
        <v>902</v>
      </c>
      <c r="P52" s="19">
        <f>SUM('[1]هيئة الصحة ابوظبي'!I11+'[1]مستشفى خليفه  بام القيوي'!I12+'[1]مستشفى خليفه  بام القيوي'!M12+'[1]مستشفى خليفه  بام القيوي'!N12+'[1]مستشفى خليفه  بام القيوي'!O12)</f>
        <v>2058</v>
      </c>
      <c r="Q52" s="19">
        <f>SUM('[1]قطاع خاص بالامارات الشمالية'!I46)</f>
        <v>40</v>
      </c>
      <c r="R52" s="7">
        <f t="shared" si="31"/>
        <v>212</v>
      </c>
      <c r="S52" s="7">
        <f t="shared" si="31"/>
        <v>961</v>
      </c>
      <c r="T52" s="7">
        <f t="shared" si="31"/>
        <v>536</v>
      </c>
      <c r="U52" s="7">
        <f t="shared" si="31"/>
        <v>1497</v>
      </c>
      <c r="V52" s="44" t="s">
        <v>20</v>
      </c>
      <c r="W52" s="64"/>
      <c r="X52" s="70"/>
      <c r="Y52" s="50"/>
      <c r="Z52" s="50"/>
      <c r="AA52" s="50"/>
    </row>
    <row r="53" spans="1:27" ht="26.25" customHeight="1" x14ac:dyDescent="0.25">
      <c r="A53" s="70"/>
      <c r="B53" s="67" t="s">
        <v>31</v>
      </c>
      <c r="C53" s="44" t="s">
        <v>33</v>
      </c>
      <c r="D53" s="5">
        <f>SUM('[1]وزارة الصحة'!E47+'[1]مستشفى خليفه  بام القيوي'!G13)</f>
        <v>134</v>
      </c>
      <c r="E53" s="5">
        <f>SUM('[1]قطاع خاص بالامارات الشمالية'!E47)</f>
        <v>77</v>
      </c>
      <c r="F53" s="7">
        <f>SUM(D53:E53)</f>
        <v>211</v>
      </c>
      <c r="G53" s="5">
        <f>SUM('[1]وزارة الصحة'!F47+'[1]مستشفى خليفه  بام القيوي'!H13)</f>
        <v>5</v>
      </c>
      <c r="H53" s="5">
        <f>SUM('[1]قطاع خاص بالامارات الشمالية'!F47)</f>
        <v>11</v>
      </c>
      <c r="I53" s="14">
        <f t="shared" ref="I53:I54" si="32">SUM(I47+I50)</f>
        <v>16</v>
      </c>
      <c r="J53" s="5">
        <f>SUM('[1]وزارة الصحة'!G47+'[1]مستشفى خليفه  بام القيوي'!L13)</f>
        <v>9</v>
      </c>
      <c r="K53" s="5">
        <f>SUM('[1]قطاع خاص بالامارات الشمالية'!G47)</f>
        <v>19</v>
      </c>
      <c r="L53" s="14">
        <f t="shared" ref="L53:U54" si="33">SUM(L47+L50)</f>
        <v>28</v>
      </c>
      <c r="M53" s="5">
        <f>SUM('[1]وزارة الصحة'!H47+'[1]مستشفى خليفه  بام القيوي'!J13+'[1]مستشفى خليفه  بام القيوي'!K13)</f>
        <v>72</v>
      </c>
      <c r="N53" s="5">
        <f>SUM('[1]قطاع خاص بالامارات الشمالية'!H47)</f>
        <v>54</v>
      </c>
      <c r="O53" s="14">
        <f t="shared" si="33"/>
        <v>126</v>
      </c>
      <c r="P53" s="19">
        <f>SUM('[1]هيئة الصحة ابوظبي'!I12+'[1]مستشفى خليفه  بام القيوي'!I13+'[1]مستشفى خليفه  بام القيوي'!M13+'[1]مستشفى خليفه  بام القيوي'!N13+'[1]مستشفى خليفه  بام القيوي'!O13)</f>
        <v>850</v>
      </c>
      <c r="Q53" s="19">
        <f>SUM('[1]قطاع خاص بالامارات الشمالية'!I47)</f>
        <v>19</v>
      </c>
      <c r="R53" s="7">
        <f t="shared" si="33"/>
        <v>112</v>
      </c>
      <c r="S53" s="7">
        <f t="shared" si="33"/>
        <v>313</v>
      </c>
      <c r="T53" s="14">
        <f t="shared" si="33"/>
        <v>180</v>
      </c>
      <c r="U53" s="7">
        <f t="shared" si="33"/>
        <v>493</v>
      </c>
      <c r="V53" s="44" t="s">
        <v>23</v>
      </c>
      <c r="W53" s="67" t="s">
        <v>20</v>
      </c>
      <c r="X53" s="70"/>
      <c r="Y53" s="50"/>
      <c r="Z53" s="50"/>
      <c r="AA53" s="50"/>
    </row>
    <row r="54" spans="1:27" ht="26.25" customHeight="1" x14ac:dyDescent="0.25">
      <c r="A54" s="70"/>
      <c r="B54" s="68"/>
      <c r="C54" s="44" t="s">
        <v>34</v>
      </c>
      <c r="D54" s="5">
        <f>SUM('[1]وزارة الصحة'!E48+'[1]مستشفى خليفه  بام القيوي'!G14)</f>
        <v>65</v>
      </c>
      <c r="E54" s="5">
        <f>SUM('[1]قطاع خاص بالامارات الشمالية'!E48)</f>
        <v>35</v>
      </c>
      <c r="F54" s="7">
        <f>SUM(D54:E54)</f>
        <v>100</v>
      </c>
      <c r="G54" s="5">
        <f>SUM('[1]وزارة الصحة'!F48+'[1]مستشفى خليفه  بام القيوي'!H14)</f>
        <v>17</v>
      </c>
      <c r="H54" s="5">
        <f>SUM('[1]قطاع خاص بالامارات الشمالية'!F48)</f>
        <v>13</v>
      </c>
      <c r="I54" s="14">
        <f t="shared" si="32"/>
        <v>30</v>
      </c>
      <c r="J54" s="5">
        <f>SUM('[1]وزارة الصحة'!G48+'[1]مستشفى خليفه  بام القيوي'!L14)</f>
        <v>15</v>
      </c>
      <c r="K54" s="5">
        <f>SUM('[1]قطاع خاص بالامارات الشمالية'!G48)</f>
        <v>12</v>
      </c>
      <c r="L54" s="14">
        <f t="shared" si="33"/>
        <v>27</v>
      </c>
      <c r="M54" s="5">
        <f>SUM('[1]وزارة الصحة'!H48+'[1]مستشفى خليفه  بام القيوي'!J14+'[1]مستشفى خليفه  بام القيوي'!K14)</f>
        <v>501</v>
      </c>
      <c r="N54" s="5">
        <f>SUM('[1]قطاع خاص بالامارات الشمالية'!H48)</f>
        <v>282</v>
      </c>
      <c r="O54" s="14">
        <f t="shared" si="33"/>
        <v>783</v>
      </c>
      <c r="P54" s="19">
        <f>SUM('[1]هيئة الصحة ابوظبي'!I13+'[1]مستشفى خليفه  بام القيوي'!I14+'[1]مستشفى خليفه  بام القيوي'!M14+'[1]مستشفى خليفه  بام القيوي'!N14+'[1]مستشفى خليفه  بام القيوي'!O14)</f>
        <v>1471</v>
      </c>
      <c r="Q54" s="19">
        <f>SUM('[1]قطاع خاص بالامارات الشمالية'!I48)</f>
        <v>24</v>
      </c>
      <c r="R54" s="7">
        <f t="shared" si="33"/>
        <v>147</v>
      </c>
      <c r="S54" s="7">
        <f t="shared" si="33"/>
        <v>721</v>
      </c>
      <c r="T54" s="14">
        <f t="shared" si="33"/>
        <v>366</v>
      </c>
      <c r="U54" s="7">
        <f t="shared" si="33"/>
        <v>1087</v>
      </c>
      <c r="V54" s="44" t="s">
        <v>24</v>
      </c>
      <c r="W54" s="68"/>
      <c r="X54" s="70"/>
      <c r="Y54" s="50"/>
      <c r="Z54" s="50"/>
      <c r="AA54" s="50"/>
    </row>
    <row r="55" spans="1:27" ht="26.25" customHeight="1" x14ac:dyDescent="0.25">
      <c r="A55" s="70"/>
      <c r="B55" s="69"/>
      <c r="C55" s="44" t="s">
        <v>31</v>
      </c>
      <c r="D55" s="5">
        <f>SUM('[1]وزارة الصحة'!E49+'[1]مستشفى خليفه  بام القيوي'!G15)</f>
        <v>199</v>
      </c>
      <c r="E55" s="5">
        <f>SUM('[1]قطاع خاص بالامارات الشمالية'!E49)</f>
        <v>112</v>
      </c>
      <c r="F55" s="7">
        <f t="shared" ref="F55:I55" si="34">SUM(F53:F54)</f>
        <v>311</v>
      </c>
      <c r="G55" s="5">
        <f>SUM('[1]وزارة الصحة'!F49+'[1]مستشفى خليفه  بام القيوي'!H15)</f>
        <v>22</v>
      </c>
      <c r="H55" s="5">
        <f>SUM('[1]قطاع خاص بالامارات الشمالية'!F49)</f>
        <v>24</v>
      </c>
      <c r="I55" s="7">
        <f t="shared" si="34"/>
        <v>46</v>
      </c>
      <c r="J55" s="5">
        <f>SUM('[1]وزارة الصحة'!G49+'[1]مستشفى خليفه  بام القيوي'!L15)</f>
        <v>24</v>
      </c>
      <c r="K55" s="5">
        <f>SUM('[1]قطاع خاص بالامارات الشمالية'!G49)</f>
        <v>31</v>
      </c>
      <c r="L55" s="7">
        <f t="shared" ref="L55:U55" si="35">SUM(L53:L54)</f>
        <v>55</v>
      </c>
      <c r="M55" s="5">
        <f>SUM('[1]وزارة الصحة'!H49+'[1]مستشفى خليفه  بام القيوي'!J15+'[1]مستشفى خليفه  بام القيوي'!K15)</f>
        <v>573</v>
      </c>
      <c r="N55" s="5">
        <f>SUM('[1]قطاع خاص بالامارات الشمالية'!H49)</f>
        <v>336</v>
      </c>
      <c r="O55" s="7">
        <f t="shared" si="35"/>
        <v>909</v>
      </c>
      <c r="P55" s="19">
        <f>SUM('[1]هيئة الصحة ابوظبي'!I14+'[1]مستشفى خليفه  بام القيوي'!I15+'[1]مستشفى خليفه  بام القيوي'!M15+'[1]مستشفى خليفه  بام القيوي'!N15+'[1]مستشفى خليفه  بام القيوي'!O15)</f>
        <v>2321</v>
      </c>
      <c r="Q55" s="19">
        <f>SUM('[1]قطاع خاص بالامارات الشمالية'!I49)</f>
        <v>43</v>
      </c>
      <c r="R55" s="7">
        <f t="shared" si="35"/>
        <v>259</v>
      </c>
      <c r="S55" s="7">
        <f t="shared" si="35"/>
        <v>1034</v>
      </c>
      <c r="T55" s="7">
        <f t="shared" si="35"/>
        <v>546</v>
      </c>
      <c r="U55" s="7">
        <f t="shared" si="35"/>
        <v>1580</v>
      </c>
      <c r="V55" s="44" t="s">
        <v>20</v>
      </c>
      <c r="W55" s="69"/>
      <c r="X55" s="70"/>
      <c r="Y55" s="50"/>
      <c r="Z55" s="50"/>
      <c r="AA55" s="50"/>
    </row>
    <row r="56" spans="1:27" ht="26.25" customHeight="1" x14ac:dyDescent="0.25">
      <c r="A56" s="70" t="s">
        <v>40</v>
      </c>
      <c r="B56" s="64" t="s">
        <v>29</v>
      </c>
      <c r="C56" s="43" t="s">
        <v>33</v>
      </c>
      <c r="D56" s="29">
        <f>SUM('[1]وزارة الصحة'!E55+'[1]مستشفى خليفة  راس الخيمة'!G7)</f>
        <v>6</v>
      </c>
      <c r="E56" s="29">
        <f>SUM('[1]قطاع خاص بالامارات الشمالية'!E55)</f>
        <v>4</v>
      </c>
      <c r="F56" s="30">
        <f>SUM(D56:E56)</f>
        <v>10</v>
      </c>
      <c r="G56" s="29">
        <f>SUM('[1]وزارة الصحة'!F55+'[1]مستشفى خليفة  راس الخيمة'!H7)</f>
        <v>3</v>
      </c>
      <c r="H56" s="29">
        <f>SUM('[1]قطاع خاص بالامارات الشمالية'!F55)</f>
        <v>2</v>
      </c>
      <c r="I56" s="30">
        <f>SUM(G56:H56)</f>
        <v>5</v>
      </c>
      <c r="J56" s="29">
        <f>SUM('[1]وزارة الصحة'!G55+'[1]مستشفى خليفة  راس الخيمة'!L7)</f>
        <v>0</v>
      </c>
      <c r="K56" s="29">
        <f>SUM('[1]قطاع خاص بالامارات الشمالية'!G55)</f>
        <v>0</v>
      </c>
      <c r="L56" s="30">
        <f>SUM(J56:K56)</f>
        <v>0</v>
      </c>
      <c r="M56" s="29">
        <f>SUM('[1]وزارة الصحة'!H55+'[1]مستشفى خليفة  راس الخيمة'!J7+'[1]مستشفى خليفة  راس الخيمة'!K7)</f>
        <v>1</v>
      </c>
      <c r="N56" s="29">
        <f>SUM('[1]قطاع خاص بالامارات الشمالية'!H55)</f>
        <v>0</v>
      </c>
      <c r="O56" s="30">
        <f>SUM(M56:N56)</f>
        <v>1</v>
      </c>
      <c r="P56" s="29">
        <f>SUM('[1]وزارة الصحة'!I55+'[1]مستشفى خليفة  راس الخيمة'!I7+'[1]مستشفى خليفة  راس الخيمة'!M7+'[1]مستشفى خليفة  راس الخيمة'!N7+'[1]مستشفى خليفة  راس الخيمة'!O7)</f>
        <v>2</v>
      </c>
      <c r="Q56" s="29">
        <f>SUM('[1]قطاع خاص بالامارات الشمالية'!I55)</f>
        <v>1</v>
      </c>
      <c r="R56" s="31">
        <f>SUM(P56:Q56)</f>
        <v>3</v>
      </c>
      <c r="S56" s="29">
        <f>SUM(D56+G56+J56+M56+P56)</f>
        <v>12</v>
      </c>
      <c r="T56" s="29">
        <f>SUM(E56+H56+K56+N56+Q56)</f>
        <v>7</v>
      </c>
      <c r="U56" s="31">
        <f>SUM(S56:T56)</f>
        <v>19</v>
      </c>
      <c r="V56" s="43" t="s">
        <v>23</v>
      </c>
      <c r="W56" s="64" t="s">
        <v>18</v>
      </c>
      <c r="X56" s="70" t="s">
        <v>46</v>
      </c>
      <c r="Y56" s="50"/>
      <c r="Z56" s="50"/>
      <c r="AA56" s="50"/>
    </row>
    <row r="57" spans="1:27" ht="26.25" customHeight="1" x14ac:dyDescent="0.25">
      <c r="A57" s="70"/>
      <c r="B57" s="64"/>
      <c r="C57" s="43" t="s">
        <v>34</v>
      </c>
      <c r="D57" s="29">
        <f>SUM('[1]وزارة الصحة'!E56+'[1]مستشفى خليفة  راس الخيمة'!G8)</f>
        <v>41</v>
      </c>
      <c r="E57" s="29">
        <f>SUM('[1]قطاع خاص بالامارات الشمالية'!E56)</f>
        <v>4</v>
      </c>
      <c r="F57" s="30">
        <f>SUM(D57:E57)</f>
        <v>45</v>
      </c>
      <c r="G57" s="29">
        <f>SUM('[1]وزارة الصحة'!F56+'[1]مستشفى خليفة  راس الخيمة'!H8)</f>
        <v>24</v>
      </c>
      <c r="H57" s="29">
        <f>SUM('[1]قطاع خاص بالامارات الشمالية'!F56)</f>
        <v>4</v>
      </c>
      <c r="I57" s="30">
        <f>SUM(G57:H57)</f>
        <v>28</v>
      </c>
      <c r="J57" s="29">
        <f>SUM('[1]وزارة الصحة'!G56+'[1]مستشفى خليفة  راس الخيمة'!L8)</f>
        <v>20</v>
      </c>
      <c r="K57" s="29">
        <f>SUM('[1]قطاع خاص بالامارات الشمالية'!G56)</f>
        <v>1</v>
      </c>
      <c r="L57" s="30">
        <f>SUM(J57:K57)</f>
        <v>21</v>
      </c>
      <c r="M57" s="29">
        <f>SUM('[1]وزارة الصحة'!H56+'[1]مستشفى خليفة  راس الخيمة'!J8+'[1]مستشفى خليفة  راس الخيمة'!K8)</f>
        <v>125</v>
      </c>
      <c r="N57" s="29">
        <f>SUM('[1]قطاع خاص بالامارات الشمالية'!H56)</f>
        <v>0</v>
      </c>
      <c r="O57" s="30">
        <f>SUM(M57:N57)</f>
        <v>125</v>
      </c>
      <c r="P57" s="29">
        <f>SUM('[1]وزارة الصحة'!I56+'[1]مستشفى خليفة  راس الخيمة'!I8+'[1]مستشفى خليفة  راس الخيمة'!M8+'[1]مستشفى خليفة  راس الخيمة'!N8+'[1]مستشفى خليفة  راس الخيمة'!O8)</f>
        <v>115</v>
      </c>
      <c r="Q57" s="29">
        <f>SUM('[1]قطاع خاص بالامارات الشمالية'!I56)</f>
        <v>1</v>
      </c>
      <c r="R57" s="31">
        <f t="shared" ref="R57:R64" si="36">SUM(P57:Q57)</f>
        <v>116</v>
      </c>
      <c r="S57" s="29">
        <f>SUM(D57+G57+J57+M57+P57)</f>
        <v>325</v>
      </c>
      <c r="T57" s="29">
        <f>SUM(E57+H57+K57+N57+Q57)</f>
        <v>10</v>
      </c>
      <c r="U57" s="31">
        <f>SUM(S57:T57)</f>
        <v>335</v>
      </c>
      <c r="V57" s="43" t="s">
        <v>24</v>
      </c>
      <c r="W57" s="64"/>
      <c r="X57" s="70"/>
      <c r="Y57" s="50"/>
      <c r="Z57" s="50"/>
      <c r="AA57" s="50"/>
    </row>
    <row r="58" spans="1:27" ht="26.25" customHeight="1" x14ac:dyDescent="0.25">
      <c r="A58" s="70"/>
      <c r="B58" s="64"/>
      <c r="C58" s="44" t="s">
        <v>31</v>
      </c>
      <c r="D58" s="31">
        <f>SUM('[1]وزارة الصحة'!E57+'[1]مستشفى خليفة  راس الخيمة'!G9)</f>
        <v>47</v>
      </c>
      <c r="E58" s="31">
        <f>SUM('[1]قطاع خاص بالامارات الشمالية'!E57)</f>
        <v>8</v>
      </c>
      <c r="F58" s="31">
        <f>SUM(F56:F57)</f>
        <v>55</v>
      </c>
      <c r="G58" s="31">
        <f>SUM('[1]وزارة الصحة'!F57+'[1]مستشفى خليفة  راس الخيمة'!H9)</f>
        <v>27</v>
      </c>
      <c r="H58" s="31">
        <f>SUM('[1]قطاع خاص بالامارات الشمالية'!F57)</f>
        <v>6</v>
      </c>
      <c r="I58" s="31">
        <f t="shared" ref="I58:U58" si="37">SUM(I56:I57)</f>
        <v>33</v>
      </c>
      <c r="J58" s="31">
        <f>SUM('[1]وزارة الصحة'!G57+'[1]مستشفى خليفة  راس الخيمة'!L9)</f>
        <v>20</v>
      </c>
      <c r="K58" s="31">
        <f>SUM('[1]قطاع خاص بالامارات الشمالية'!G57)</f>
        <v>1</v>
      </c>
      <c r="L58" s="31">
        <f t="shared" si="37"/>
        <v>21</v>
      </c>
      <c r="M58" s="31">
        <f>SUM('[1]وزارة الصحة'!H57+'[1]مستشفى خليفة  راس الخيمة'!J9+'[1]مستشفى خليفة  راس الخيمة'!K9)</f>
        <v>126</v>
      </c>
      <c r="N58" s="31">
        <f>SUM('[1]قطاع خاص بالامارات الشمالية'!H57)</f>
        <v>0</v>
      </c>
      <c r="O58" s="31">
        <f t="shared" si="37"/>
        <v>126</v>
      </c>
      <c r="P58" s="31">
        <f>SUM('[1]وزارة الصحة'!I57+'[1]مستشفى خليفة  راس الخيمة'!I9+'[1]مستشفى خليفة  راس الخيمة'!M9+'[1]مستشفى خليفة  راس الخيمة'!N9+'[1]مستشفى خليفة  راس الخيمة'!O9)</f>
        <v>117</v>
      </c>
      <c r="Q58" s="31">
        <f>SUM('[1]قطاع خاص بالامارات الشمالية'!I57)</f>
        <v>2</v>
      </c>
      <c r="R58" s="31">
        <f t="shared" si="36"/>
        <v>119</v>
      </c>
      <c r="S58" s="31">
        <f t="shared" si="37"/>
        <v>337</v>
      </c>
      <c r="T58" s="31">
        <f t="shared" si="37"/>
        <v>17</v>
      </c>
      <c r="U58" s="31">
        <f t="shared" si="37"/>
        <v>354</v>
      </c>
      <c r="V58" s="44" t="s">
        <v>20</v>
      </c>
      <c r="W58" s="64"/>
      <c r="X58" s="70"/>
      <c r="Y58" s="50"/>
      <c r="Z58" s="50"/>
      <c r="AA58" s="50"/>
    </row>
    <row r="59" spans="1:27" ht="26.25" customHeight="1" x14ac:dyDescent="0.25">
      <c r="A59" s="70"/>
      <c r="B59" s="64" t="s">
        <v>36</v>
      </c>
      <c r="C59" s="43" t="s">
        <v>33</v>
      </c>
      <c r="D59" s="29">
        <f>SUM('[1]وزارة الصحة'!E58+'[1]مستشفى خليفة  راس الخيمة'!G10)</f>
        <v>214</v>
      </c>
      <c r="E59" s="29">
        <f>SUM('[1]قطاع خاص بالامارات الشمالية'!E58)</f>
        <v>191</v>
      </c>
      <c r="F59" s="14">
        <f>SUM(D59:E59)</f>
        <v>405</v>
      </c>
      <c r="G59" s="29">
        <f>SUM('[1]وزارة الصحة'!F58+'[1]مستشفى خليفة  راس الخيمة'!H10)</f>
        <v>7</v>
      </c>
      <c r="H59" s="29">
        <f>SUM('[1]قطاع خاص بالامارات الشمالية'!F58)</f>
        <v>69</v>
      </c>
      <c r="I59" s="14">
        <f>SUM(G59:H59)</f>
        <v>76</v>
      </c>
      <c r="J59" s="29">
        <f>SUM('[1]وزارة الصحة'!G58+'[1]مستشفى خليفة  راس الخيمة'!L10)</f>
        <v>15</v>
      </c>
      <c r="K59" s="29">
        <f>SUM('[1]قطاع خاص بالامارات الشمالية'!G58)</f>
        <v>108</v>
      </c>
      <c r="L59" s="14">
        <f>SUM(J59:K59)</f>
        <v>123</v>
      </c>
      <c r="M59" s="29">
        <f>SUM('[1]وزارة الصحة'!H58+'[1]مستشفى خليفة  راس الخيمة'!J10+'[1]مستشفى خليفة  راس الخيمة'!K10)</f>
        <v>183</v>
      </c>
      <c r="N59" s="29">
        <f>SUM('[1]قطاع خاص بالامارات الشمالية'!H58)</f>
        <v>116</v>
      </c>
      <c r="O59" s="14">
        <f>SUM(M59:N59)</f>
        <v>299</v>
      </c>
      <c r="P59" s="29">
        <f>SUM('[1]وزارة الصحة'!I58+'[1]مستشفى خليفة  راس الخيمة'!I10+'[1]مستشفى خليفة  راس الخيمة'!M10+'[1]مستشفى خليفة  راس الخيمة'!N10+'[1]مستشفى خليفة  راس الخيمة'!O10)</f>
        <v>202</v>
      </c>
      <c r="Q59" s="29">
        <f>SUM('[1]قطاع خاص بالامارات الشمالية'!I58)</f>
        <v>42</v>
      </c>
      <c r="R59" s="31">
        <f t="shared" si="36"/>
        <v>244</v>
      </c>
      <c r="S59" s="6">
        <f>SUM(D59+G59+J59+M59+P59)</f>
        <v>621</v>
      </c>
      <c r="T59" s="6">
        <f>SUM(E59+H59+K59+N59+Q59)</f>
        <v>526</v>
      </c>
      <c r="U59" s="7">
        <f>SUM(S59:T59)</f>
        <v>1147</v>
      </c>
      <c r="V59" s="43" t="s">
        <v>23</v>
      </c>
      <c r="W59" s="64" t="s">
        <v>19</v>
      </c>
      <c r="X59" s="70"/>
      <c r="Y59" s="50"/>
      <c r="Z59" s="50"/>
      <c r="AA59" s="50"/>
    </row>
    <row r="60" spans="1:27" ht="26.25" customHeight="1" x14ac:dyDescent="0.25">
      <c r="A60" s="70"/>
      <c r="B60" s="64"/>
      <c r="C60" s="43" t="s">
        <v>34</v>
      </c>
      <c r="D60" s="29">
        <f>SUM('[1]وزارة الصحة'!E59+'[1]مستشفى خليفة  راس الخيمة'!G11)</f>
        <v>107</v>
      </c>
      <c r="E60" s="29">
        <f>SUM('[1]قطاع خاص بالامارات الشمالية'!E59)</f>
        <v>88</v>
      </c>
      <c r="F60" s="14">
        <f>SUM(D60:E60)</f>
        <v>195</v>
      </c>
      <c r="G60" s="29">
        <f>SUM('[1]وزارة الصحة'!F59+'[1]مستشفى خليفة  راس الخيمة'!H11)</f>
        <v>9</v>
      </c>
      <c r="H60" s="29">
        <f>SUM('[1]قطاع خاص بالامارات الشمالية'!F59)</f>
        <v>40</v>
      </c>
      <c r="I60" s="14">
        <f>SUM(G60:H60)</f>
        <v>49</v>
      </c>
      <c r="J60" s="29">
        <f>SUM('[1]وزارة الصحة'!G59+'[1]مستشفى خليفة  راس الخيمة'!L11)</f>
        <v>10</v>
      </c>
      <c r="K60" s="29">
        <f>SUM('[1]قطاع خاص بالامارات الشمالية'!G59)</f>
        <v>65</v>
      </c>
      <c r="L60" s="14">
        <f t="shared" ref="L60:L61" si="38">SUM(J60:K60)</f>
        <v>75</v>
      </c>
      <c r="M60" s="29">
        <f>SUM('[1]وزارة الصحة'!H59+'[1]مستشفى خليفة  راس الخيمة'!J11+'[1]مستشفى خليفة  راس الخيمة'!K11)</f>
        <v>774</v>
      </c>
      <c r="N60" s="29">
        <f>SUM('[1]قطاع خاص بالامارات الشمالية'!H59)</f>
        <v>468</v>
      </c>
      <c r="O60" s="14">
        <f>SUM(M60:N60)</f>
        <v>1242</v>
      </c>
      <c r="P60" s="29">
        <f>SUM('[1]وزارة الصحة'!I59+'[1]مستشفى خليفة  راس الخيمة'!I11+'[1]مستشفى خليفة  راس الخيمة'!M11+'[1]مستشفى خليفة  راس الخيمة'!N11+'[1]مستشفى خليفة  راس الخيمة'!O11)</f>
        <v>133</v>
      </c>
      <c r="Q60" s="29">
        <f>SUM('[1]قطاع خاص بالامارات الشمالية'!I59)</f>
        <v>97</v>
      </c>
      <c r="R60" s="31">
        <f t="shared" si="36"/>
        <v>230</v>
      </c>
      <c r="S60" s="6">
        <f>SUM(D60+G60+J60+M60+P60)</f>
        <v>1033</v>
      </c>
      <c r="T60" s="6">
        <f>SUM(E60+H60+K60+N60+Q60)</f>
        <v>758</v>
      </c>
      <c r="U60" s="7">
        <f>SUM(S60:T60)</f>
        <v>1791</v>
      </c>
      <c r="V60" s="43" t="s">
        <v>24</v>
      </c>
      <c r="W60" s="64"/>
      <c r="X60" s="70"/>
      <c r="Y60" s="50"/>
      <c r="Z60" s="50"/>
      <c r="AA60" s="50"/>
    </row>
    <row r="61" spans="1:27" ht="26.25" customHeight="1" x14ac:dyDescent="0.25">
      <c r="A61" s="70"/>
      <c r="B61" s="64"/>
      <c r="C61" s="44" t="s">
        <v>31</v>
      </c>
      <c r="D61" s="31">
        <f>SUM('[1]وزارة الصحة'!E60+'[1]مستشفى خليفة  راس الخيمة'!G12)</f>
        <v>321</v>
      </c>
      <c r="E61" s="31">
        <f>SUM('[1]قطاع خاص بالامارات الشمالية'!E60)</f>
        <v>279</v>
      </c>
      <c r="F61" s="7">
        <f t="shared" ref="F61:I61" si="39">SUM(F59:F60)</f>
        <v>600</v>
      </c>
      <c r="G61" s="31">
        <f>SUM('[1]وزارة الصحة'!F60+'[1]مستشفى خليفة  راس الخيمة'!H12)</f>
        <v>16</v>
      </c>
      <c r="H61" s="31">
        <f>SUM('[1]قطاع خاص بالامارات الشمالية'!F60)</f>
        <v>109</v>
      </c>
      <c r="I61" s="7">
        <f t="shared" si="39"/>
        <v>125</v>
      </c>
      <c r="J61" s="31">
        <f>SUM('[1]وزارة الصحة'!G60+'[1]مستشفى خليفة  راس الخيمة'!L12)</f>
        <v>25</v>
      </c>
      <c r="K61" s="31">
        <f>SUM('[1]قطاع خاص بالامارات الشمالية'!G60)</f>
        <v>173</v>
      </c>
      <c r="L61" s="7">
        <f t="shared" si="38"/>
        <v>198</v>
      </c>
      <c r="M61" s="31">
        <f>SUM('[1]وزارة الصحة'!H60+'[1]مستشفى خليفة  راس الخيمة'!J12+'[1]مستشفى خليفة  راس الخيمة'!K12)</f>
        <v>957</v>
      </c>
      <c r="N61" s="31">
        <f>SUM('[1]قطاع خاص بالامارات الشمالية'!H60)</f>
        <v>584</v>
      </c>
      <c r="O61" s="7">
        <f>SUM(O59:O60)</f>
        <v>1541</v>
      </c>
      <c r="P61" s="31">
        <f>SUM('[1]وزارة الصحة'!I60+'[1]مستشفى خليفة  راس الخيمة'!I12+'[1]مستشفى خليفة  راس الخيمة'!M12+'[1]مستشفى خليفة  راس الخيمة'!N12+'[1]مستشفى خليفة  راس الخيمة'!O12)</f>
        <v>335</v>
      </c>
      <c r="Q61" s="31">
        <f>SUM('[1]قطاع خاص بالامارات الشمالية'!I60)</f>
        <v>139</v>
      </c>
      <c r="R61" s="31">
        <f t="shared" si="36"/>
        <v>474</v>
      </c>
      <c r="S61" s="7">
        <f>SUM(S59:S60)</f>
        <v>1654</v>
      </c>
      <c r="T61" s="7">
        <f t="shared" ref="T61:U61" si="40">SUM(T59:T60)</f>
        <v>1284</v>
      </c>
      <c r="U61" s="7">
        <f t="shared" si="40"/>
        <v>2938</v>
      </c>
      <c r="V61" s="44" t="s">
        <v>20</v>
      </c>
      <c r="W61" s="64"/>
      <c r="X61" s="70"/>
      <c r="Y61" s="50"/>
      <c r="Z61" s="50"/>
      <c r="AA61" s="50"/>
    </row>
    <row r="62" spans="1:27" ht="26.25" customHeight="1" x14ac:dyDescent="0.25">
      <c r="A62" s="70"/>
      <c r="B62" s="67" t="s">
        <v>31</v>
      </c>
      <c r="C62" s="44" t="s">
        <v>33</v>
      </c>
      <c r="D62" s="31">
        <f>SUM('[1]وزارة الصحة'!E61+'[1]مستشفى خليفة  راس الخيمة'!G13)</f>
        <v>220</v>
      </c>
      <c r="E62" s="31">
        <f>SUM('[1]قطاع خاص بالامارات الشمالية'!E61)</f>
        <v>195</v>
      </c>
      <c r="F62" s="14">
        <f>SUM(D62:E62)</f>
        <v>415</v>
      </c>
      <c r="G62" s="31">
        <f>SUM('[1]وزارة الصحة'!F61+'[1]مستشفى خليفة  راس الخيمة'!H13)</f>
        <v>10</v>
      </c>
      <c r="H62" s="31">
        <f>SUM('[1]قطاع خاص بالامارات الشمالية'!F61)</f>
        <v>71</v>
      </c>
      <c r="I62" s="14">
        <f t="shared" ref="I62:U63" si="41">SUM(I56+I59)</f>
        <v>81</v>
      </c>
      <c r="J62" s="31">
        <f>SUM('[1]وزارة الصحة'!G61+'[1]مستشفى خليفة  راس الخيمة'!L13)</f>
        <v>15</v>
      </c>
      <c r="K62" s="31">
        <f>SUM('[1]قطاع خاص بالامارات الشمالية'!G61)</f>
        <v>108</v>
      </c>
      <c r="L62" s="14">
        <f t="shared" si="41"/>
        <v>123</v>
      </c>
      <c r="M62" s="31">
        <f>SUM('[1]وزارة الصحة'!H61+'[1]مستشفى خليفة  راس الخيمة'!J13+'[1]مستشفى خليفة  راس الخيمة'!K13)</f>
        <v>184</v>
      </c>
      <c r="N62" s="31">
        <f>SUM('[1]قطاع خاص بالامارات الشمالية'!H61)</f>
        <v>116</v>
      </c>
      <c r="O62" s="14">
        <f t="shared" si="41"/>
        <v>300</v>
      </c>
      <c r="P62" s="31">
        <f>SUM('[1]وزارة الصحة'!I61+'[1]مستشفى خليفة  راس الخيمة'!I13+'[1]مستشفى خليفة  راس الخيمة'!M13+'[1]مستشفى خليفة  راس الخيمة'!N13+'[1]مستشفى خليفة  راس الخيمة'!O13)</f>
        <v>204</v>
      </c>
      <c r="Q62" s="31">
        <f>SUM('[1]قطاع خاص بالامارات الشمالية'!I61)</f>
        <v>43</v>
      </c>
      <c r="R62" s="31">
        <f t="shared" si="36"/>
        <v>247</v>
      </c>
      <c r="S62" s="14">
        <f t="shared" si="41"/>
        <v>633</v>
      </c>
      <c r="T62" s="14">
        <f t="shared" si="41"/>
        <v>533</v>
      </c>
      <c r="U62" s="7">
        <f t="shared" si="41"/>
        <v>1166</v>
      </c>
      <c r="V62" s="44" t="s">
        <v>23</v>
      </c>
      <c r="W62" s="67" t="s">
        <v>20</v>
      </c>
      <c r="X62" s="70"/>
      <c r="Y62" s="50"/>
      <c r="Z62" s="50"/>
      <c r="AA62" s="50"/>
    </row>
    <row r="63" spans="1:27" ht="26.25" customHeight="1" x14ac:dyDescent="0.25">
      <c r="A63" s="70"/>
      <c r="B63" s="68"/>
      <c r="C63" s="44" t="s">
        <v>34</v>
      </c>
      <c r="D63" s="31">
        <f>SUM('[1]وزارة الصحة'!E62+'[1]مستشفى خليفة  راس الخيمة'!G14)</f>
        <v>148</v>
      </c>
      <c r="E63" s="31">
        <f>SUM('[1]قطاع خاص بالامارات الشمالية'!E62)</f>
        <v>92</v>
      </c>
      <c r="F63" s="14">
        <f>SUM(D63:E63)</f>
        <v>240</v>
      </c>
      <c r="G63" s="31">
        <f>SUM('[1]وزارة الصحة'!F62+'[1]مستشفى خليفة  راس الخيمة'!H14)</f>
        <v>33</v>
      </c>
      <c r="H63" s="31">
        <f>SUM('[1]قطاع خاص بالامارات الشمالية'!F62)</f>
        <v>44</v>
      </c>
      <c r="I63" s="14">
        <f t="shared" si="41"/>
        <v>77</v>
      </c>
      <c r="J63" s="31">
        <f>SUM('[1]وزارة الصحة'!G62+'[1]مستشفى خليفة  راس الخيمة'!L14)</f>
        <v>30</v>
      </c>
      <c r="K63" s="31">
        <f>SUM('[1]قطاع خاص بالامارات الشمالية'!G62)</f>
        <v>66</v>
      </c>
      <c r="L63" s="14">
        <f t="shared" si="41"/>
        <v>96</v>
      </c>
      <c r="M63" s="31">
        <f>SUM('[1]وزارة الصحة'!H62+'[1]مستشفى خليفة  راس الخيمة'!J14+'[1]مستشفى خليفة  راس الخيمة'!K14)</f>
        <v>899</v>
      </c>
      <c r="N63" s="31">
        <f>SUM('[1]قطاع خاص بالامارات الشمالية'!H62)</f>
        <v>468</v>
      </c>
      <c r="O63" s="14">
        <f t="shared" si="41"/>
        <v>1367</v>
      </c>
      <c r="P63" s="31">
        <f>SUM('[1]وزارة الصحة'!I62+'[1]مستشفى خليفة  راس الخيمة'!I14+'[1]مستشفى خليفة  راس الخيمة'!M14+'[1]مستشفى خليفة  راس الخيمة'!N14+'[1]مستشفى خليفة  راس الخيمة'!O14)</f>
        <v>248</v>
      </c>
      <c r="Q63" s="31">
        <f>SUM('[1]قطاع خاص بالامارات الشمالية'!I62)</f>
        <v>98</v>
      </c>
      <c r="R63" s="31">
        <f t="shared" si="36"/>
        <v>346</v>
      </c>
      <c r="S63" s="14">
        <f t="shared" si="41"/>
        <v>1358</v>
      </c>
      <c r="T63" s="14">
        <f t="shared" si="41"/>
        <v>768</v>
      </c>
      <c r="U63" s="7">
        <f t="shared" si="41"/>
        <v>2126</v>
      </c>
      <c r="V63" s="44" t="s">
        <v>24</v>
      </c>
      <c r="W63" s="68"/>
      <c r="X63" s="70"/>
      <c r="Y63" s="50"/>
      <c r="Z63" s="50"/>
      <c r="AA63" s="50"/>
    </row>
    <row r="64" spans="1:27" ht="26.25" customHeight="1" x14ac:dyDescent="0.25">
      <c r="A64" s="70"/>
      <c r="B64" s="69"/>
      <c r="C64" s="44" t="s">
        <v>31</v>
      </c>
      <c r="D64" s="5">
        <f>SUM('[1]وزارة الصحة'!E63+'[1]مستشفى خليفة  راس الخيمة'!G15)</f>
        <v>368</v>
      </c>
      <c r="E64" s="5">
        <f>SUM('[1]قطاع خاص بالامارات الشمالية'!E63)</f>
        <v>287</v>
      </c>
      <c r="F64" s="11">
        <f>SUM(F62:F63)</f>
        <v>655</v>
      </c>
      <c r="G64" s="5">
        <f>SUM('[1]وزارة الصحة'!F63+'[1]مستشفى خليفة  راس الخيمة'!H15)</f>
        <v>43</v>
      </c>
      <c r="H64" s="5">
        <f>SUM('[1]قطاع خاص بالامارات الشمالية'!F63)</f>
        <v>115</v>
      </c>
      <c r="I64" s="11">
        <f t="shared" ref="I64:U64" si="42">SUM(I62:I63)</f>
        <v>158</v>
      </c>
      <c r="J64" s="5">
        <f>SUM('[1]وزارة الصحة'!G63+'[1]مستشفى خليفة  راس الخيمة'!L15)</f>
        <v>45</v>
      </c>
      <c r="K64" s="5">
        <f>SUM('[1]قطاع خاص بالامارات الشمالية'!G63)</f>
        <v>174</v>
      </c>
      <c r="L64" s="11">
        <f t="shared" si="42"/>
        <v>219</v>
      </c>
      <c r="M64" s="5">
        <f>SUM('[1]وزارة الصحة'!H63+'[1]مستشفى خليفة  راس الخيمة'!J15+'[1]مستشفى خليفة  راس الخيمة'!K15)</f>
        <v>1083</v>
      </c>
      <c r="N64" s="5">
        <f>SUM('[1]قطاع خاص بالامارات الشمالية'!H63)</f>
        <v>584</v>
      </c>
      <c r="O64" s="11">
        <f t="shared" si="42"/>
        <v>1667</v>
      </c>
      <c r="P64" s="5">
        <f>SUM('[1]وزارة الصحة'!I63+'[1]مستشفى خليفة  راس الخيمة'!I15+'[1]مستشفى خليفة  راس الخيمة'!M15+'[1]مستشفى خليفة  راس الخيمة'!N15+'[1]مستشفى خليفة  راس الخيمة'!O15)</f>
        <v>452</v>
      </c>
      <c r="Q64" s="5">
        <f>SUM('[1]قطاع خاص بالامارات الشمالية'!I63)</f>
        <v>141</v>
      </c>
      <c r="R64" s="5">
        <f t="shared" si="36"/>
        <v>593</v>
      </c>
      <c r="S64" s="11">
        <f t="shared" si="42"/>
        <v>1991</v>
      </c>
      <c r="T64" s="11">
        <f t="shared" si="42"/>
        <v>1301</v>
      </c>
      <c r="U64" s="11">
        <f t="shared" si="42"/>
        <v>3292</v>
      </c>
      <c r="V64" s="44" t="s">
        <v>20</v>
      </c>
      <c r="W64" s="69"/>
      <c r="X64" s="70"/>
      <c r="Y64" s="50"/>
      <c r="Z64" s="50"/>
      <c r="AA64" s="50"/>
    </row>
    <row r="65" spans="1:27" ht="26.25" customHeight="1" x14ac:dyDescent="0.25">
      <c r="A65" s="61" t="s">
        <v>41</v>
      </c>
      <c r="B65" s="64" t="s">
        <v>29</v>
      </c>
      <c r="C65" s="43" t="s">
        <v>33</v>
      </c>
      <c r="D65" s="32">
        <f>SUM('[1]وزارة الصحة'!E64)</f>
        <v>4</v>
      </c>
      <c r="E65" s="32">
        <f>SUM('[1]قطاع خاص بالامارات الشمالية'!E64)</f>
        <v>2</v>
      </c>
      <c r="F65" s="33">
        <f>SUM(D65:E65)</f>
        <v>6</v>
      </c>
      <c r="G65" s="32">
        <f>SUM('[1]وزارة الصحة'!F64)</f>
        <v>8</v>
      </c>
      <c r="H65" s="32">
        <f>SUM('[1]قطاع خاص بالامارات الشمالية'!F64)</f>
        <v>1</v>
      </c>
      <c r="I65" s="34">
        <f>SUM(G65:H65)</f>
        <v>9</v>
      </c>
      <c r="J65" s="32">
        <f>SUM('[1]وزارة الصحة'!G64)</f>
        <v>0</v>
      </c>
      <c r="K65" s="32">
        <f>SUM('[1]قطاع خاص بالامارات الشمالية'!G64)</f>
        <v>0</v>
      </c>
      <c r="L65" s="34">
        <f>SUM(J65:K65)</f>
        <v>0</v>
      </c>
      <c r="M65" s="32">
        <f>SUM('[1]وزارة الصحة'!H64)</f>
        <v>0</v>
      </c>
      <c r="N65" s="32">
        <f>SUM('[1]قطاع خاص بالامارات الشمالية'!H64)</f>
        <v>0</v>
      </c>
      <c r="O65" s="34">
        <f>SUM(M65:N65)</f>
        <v>0</v>
      </c>
      <c r="P65" s="32">
        <f>SUM('[1]وزارة الصحة'!I64)</f>
        <v>3</v>
      </c>
      <c r="Q65" s="32">
        <f>SUM('[1]قطاع خاص بالامارات الشمالية'!I64)</f>
        <v>2</v>
      </c>
      <c r="R65" s="34">
        <f>SUM(P65:Q65)</f>
        <v>5</v>
      </c>
      <c r="S65" s="32">
        <f>SUM(D65+G65+J65+M65+P65)</f>
        <v>15</v>
      </c>
      <c r="T65" s="32">
        <f>SUM(E65+H65+K65+N65+Q65)</f>
        <v>5</v>
      </c>
      <c r="U65" s="33">
        <f>SUM(S65:T65)</f>
        <v>20</v>
      </c>
      <c r="V65" s="43" t="s">
        <v>23</v>
      </c>
      <c r="W65" s="64" t="s">
        <v>18</v>
      </c>
      <c r="X65" s="61" t="s">
        <v>47</v>
      </c>
      <c r="Y65" s="50"/>
      <c r="Z65" s="50"/>
      <c r="AA65" s="50"/>
    </row>
    <row r="66" spans="1:27" ht="26.25" customHeight="1" x14ac:dyDescent="0.25">
      <c r="A66" s="62"/>
      <c r="B66" s="64"/>
      <c r="C66" s="43" t="s">
        <v>34</v>
      </c>
      <c r="D66" s="35">
        <f>SUM('[1]وزارة الصحة'!E65)</f>
        <v>45</v>
      </c>
      <c r="E66" s="35">
        <f>SUM('[1]قطاع خاص بالامارات الشمالية'!E65)</f>
        <v>1</v>
      </c>
      <c r="F66" s="36">
        <f>SUM(D66:E66)</f>
        <v>46</v>
      </c>
      <c r="G66" s="35">
        <f>SUM('[1]وزارة الصحة'!F65)</f>
        <v>39</v>
      </c>
      <c r="H66" s="35">
        <f>SUM('[1]قطاع خاص بالامارات الشمالية'!F65)</f>
        <v>1</v>
      </c>
      <c r="I66" s="37">
        <f t="shared" ref="I66:I73" si="43">SUM(G66:H66)</f>
        <v>40</v>
      </c>
      <c r="J66" s="35">
        <f>SUM('[1]وزارة الصحة'!G65)</f>
        <v>11</v>
      </c>
      <c r="K66" s="35">
        <f>SUM('[1]قطاع خاص بالامارات الشمالية'!G65)</f>
        <v>0</v>
      </c>
      <c r="L66" s="37">
        <f>SUM(J66:K66)</f>
        <v>11</v>
      </c>
      <c r="M66" s="35">
        <f>SUM('[1]وزارة الصحة'!H65)</f>
        <v>71</v>
      </c>
      <c r="N66" s="35">
        <f>SUM('[1]قطاع خاص بالامارات الشمالية'!H65)</f>
        <v>0</v>
      </c>
      <c r="O66" s="37">
        <f>SUM(M66:N66)</f>
        <v>71</v>
      </c>
      <c r="P66" s="32">
        <f>SUM('[1]وزارة الصحة'!I65)</f>
        <v>196</v>
      </c>
      <c r="Q66" s="32">
        <f>SUM('[1]قطاع خاص بالامارات الشمالية'!I65)</f>
        <v>0</v>
      </c>
      <c r="R66" s="37">
        <f>SUM(P66:Q66)</f>
        <v>196</v>
      </c>
      <c r="S66" s="35">
        <f>SUM(D66+G66+J66+M66+P66)</f>
        <v>362</v>
      </c>
      <c r="T66" s="35">
        <f t="shared" ref="T66:T73" si="44">SUM(E66+H66+K66+N66+Q66)</f>
        <v>2</v>
      </c>
      <c r="U66" s="36">
        <f t="shared" ref="U66:U73" si="45">SUM(S66:T66)</f>
        <v>364</v>
      </c>
      <c r="V66" s="43" t="s">
        <v>24</v>
      </c>
      <c r="W66" s="64"/>
      <c r="X66" s="62"/>
      <c r="Y66" s="50"/>
      <c r="Z66" s="50"/>
      <c r="AA66" s="50"/>
    </row>
    <row r="67" spans="1:27" ht="26.25" customHeight="1" x14ac:dyDescent="0.25">
      <c r="A67" s="62"/>
      <c r="B67" s="64"/>
      <c r="C67" s="44" t="s">
        <v>31</v>
      </c>
      <c r="D67" s="36">
        <f>SUM('[1]وزارة الصحة'!E66)</f>
        <v>49</v>
      </c>
      <c r="E67" s="36">
        <f>SUM('[1]قطاع خاص بالامارات الشمالية'!E66)</f>
        <v>3</v>
      </c>
      <c r="F67" s="33">
        <f>SUM(F65:F66)</f>
        <v>52</v>
      </c>
      <c r="G67" s="36">
        <f>SUM('[1]وزارة الصحة'!F66)</f>
        <v>47</v>
      </c>
      <c r="H67" s="36">
        <f>SUM('[1]قطاع خاص بالامارات الشمالية'!F66)</f>
        <v>2</v>
      </c>
      <c r="I67" s="37">
        <f t="shared" si="43"/>
        <v>49</v>
      </c>
      <c r="J67" s="36">
        <f>SUM('[1]وزارة الصحة'!G66)</f>
        <v>11</v>
      </c>
      <c r="K67" s="36">
        <f>SUM('[1]قطاع خاص بالامارات الشمالية'!G66)</f>
        <v>0</v>
      </c>
      <c r="L67" s="33">
        <f t="shared" ref="L67:S67" si="46">SUM(L65:L66)</f>
        <v>11</v>
      </c>
      <c r="M67" s="36">
        <f>SUM('[1]وزارة الصحة'!H66)</f>
        <v>71</v>
      </c>
      <c r="N67" s="36">
        <f>SUM('[1]قطاع خاص بالامارات الشمالية'!H66)</f>
        <v>0</v>
      </c>
      <c r="O67" s="33">
        <f t="shared" si="46"/>
        <v>71</v>
      </c>
      <c r="P67" s="34">
        <f>SUM('[1]وزارة الصحة'!I66)</f>
        <v>199</v>
      </c>
      <c r="Q67" s="34">
        <f>SUM('[1]قطاع خاص بالامارات الشمالية'!I66)</f>
        <v>2</v>
      </c>
      <c r="R67" s="33">
        <f t="shared" si="46"/>
        <v>201</v>
      </c>
      <c r="S67" s="33">
        <f t="shared" si="46"/>
        <v>377</v>
      </c>
      <c r="T67" s="36">
        <f t="shared" si="44"/>
        <v>7</v>
      </c>
      <c r="U67" s="36">
        <f t="shared" si="45"/>
        <v>384</v>
      </c>
      <c r="V67" s="44" t="s">
        <v>20</v>
      </c>
      <c r="W67" s="64"/>
      <c r="X67" s="62"/>
      <c r="Y67" s="50"/>
      <c r="Z67" s="50"/>
      <c r="AA67" s="50"/>
    </row>
    <row r="68" spans="1:27" ht="26.25" customHeight="1" x14ac:dyDescent="0.25">
      <c r="A68" s="62"/>
      <c r="B68" s="64" t="s">
        <v>36</v>
      </c>
      <c r="C68" s="43" t="s">
        <v>33</v>
      </c>
      <c r="D68" s="35">
        <f>SUM('[1]وزارة الصحة'!E67)</f>
        <v>194</v>
      </c>
      <c r="E68" s="35">
        <f>SUM('[1]قطاع خاص بالامارات الشمالية'!E67)</f>
        <v>95</v>
      </c>
      <c r="F68" s="38">
        <f>SUM(D68:E68)</f>
        <v>289</v>
      </c>
      <c r="G68" s="35">
        <f>SUM('[1]وزارة الصحة'!F67)</f>
        <v>6</v>
      </c>
      <c r="H68" s="35">
        <f>SUM('[1]قطاع خاص بالامارات الشمالية'!F67)</f>
        <v>43</v>
      </c>
      <c r="I68" s="37">
        <f t="shared" si="43"/>
        <v>49</v>
      </c>
      <c r="J68" s="35">
        <f>SUM('[1]وزارة الصحة'!G67)</f>
        <v>1</v>
      </c>
      <c r="K68" s="35">
        <f>SUM('[1]قطاع خاص بالامارات الشمالية'!G67)</f>
        <v>57</v>
      </c>
      <c r="L68" s="39">
        <f>SUM(J68:K68)</f>
        <v>58</v>
      </c>
      <c r="M68" s="35">
        <f>SUM('[1]وزارة الصحة'!H67)</f>
        <v>72</v>
      </c>
      <c r="N68" s="35">
        <f>SUM('[1]قطاع خاص بالامارات الشمالية'!H67)</f>
        <v>32</v>
      </c>
      <c r="O68" s="39">
        <f>SUM(M68:N68)</f>
        <v>104</v>
      </c>
      <c r="P68" s="32">
        <f>SUM('[1]وزارة الصحة'!I67)</f>
        <v>167</v>
      </c>
      <c r="Q68" s="32">
        <f>SUM('[1]قطاع خاص بالامارات الشمالية'!I67)</f>
        <v>34</v>
      </c>
      <c r="R68" s="39">
        <f>SUM(P68:Q68)</f>
        <v>201</v>
      </c>
      <c r="S68" s="40">
        <f>SUM(D68+G68+J68+M68+P68)</f>
        <v>440</v>
      </c>
      <c r="T68" s="35">
        <f t="shared" si="44"/>
        <v>261</v>
      </c>
      <c r="U68" s="36">
        <f t="shared" si="45"/>
        <v>701</v>
      </c>
      <c r="V68" s="43" t="s">
        <v>23</v>
      </c>
      <c r="W68" s="64" t="s">
        <v>19</v>
      </c>
      <c r="X68" s="62"/>
      <c r="Y68" s="50"/>
      <c r="Z68" s="50"/>
      <c r="AA68" s="50"/>
    </row>
    <row r="69" spans="1:27" ht="26.25" customHeight="1" x14ac:dyDescent="0.25">
      <c r="A69" s="62"/>
      <c r="B69" s="64"/>
      <c r="C69" s="43" t="s">
        <v>34</v>
      </c>
      <c r="D69" s="35">
        <f>SUM('[1]وزارة الصحة'!E68)</f>
        <v>79</v>
      </c>
      <c r="E69" s="35">
        <f>SUM('[1]قطاع خاص بالامارات الشمالية'!E68)</f>
        <v>54</v>
      </c>
      <c r="F69" s="38">
        <f>SUM(D69:E69)</f>
        <v>133</v>
      </c>
      <c r="G69" s="35">
        <f>SUM('[1]وزارة الصحة'!F68)</f>
        <v>6</v>
      </c>
      <c r="H69" s="35">
        <f>SUM('[1]قطاع خاص بالامارات الشمالية'!F68)</f>
        <v>23</v>
      </c>
      <c r="I69" s="37">
        <f t="shared" si="43"/>
        <v>29</v>
      </c>
      <c r="J69" s="35">
        <f>SUM('[1]وزارة الصحة'!G68)</f>
        <v>1</v>
      </c>
      <c r="K69" s="35">
        <f>SUM('[1]قطاع خاص بالامارات الشمالية'!G68)</f>
        <v>38</v>
      </c>
      <c r="L69" s="39">
        <f>SUM(J69:K69)</f>
        <v>39</v>
      </c>
      <c r="M69" s="35">
        <f>SUM('[1]وزارة الصحة'!H68)</f>
        <v>471</v>
      </c>
      <c r="N69" s="35">
        <f>SUM('[1]قطاع خاص بالامارات الشمالية'!H68)</f>
        <v>202</v>
      </c>
      <c r="O69" s="39">
        <f>SUM(M69:N69)</f>
        <v>673</v>
      </c>
      <c r="P69" s="32">
        <f>SUM('[1]وزارة الصحة'!I68)</f>
        <v>198</v>
      </c>
      <c r="Q69" s="32">
        <f>SUM('[1]قطاع خاص بالامارات الشمالية'!I68)</f>
        <v>70</v>
      </c>
      <c r="R69" s="39">
        <f>SUM(P69:Q69)</f>
        <v>268</v>
      </c>
      <c r="S69" s="40">
        <f>SUM(D69+G69+J69+M69+P69)</f>
        <v>755</v>
      </c>
      <c r="T69" s="35">
        <f t="shared" si="44"/>
        <v>387</v>
      </c>
      <c r="U69" s="36">
        <f t="shared" si="45"/>
        <v>1142</v>
      </c>
      <c r="V69" s="43" t="s">
        <v>24</v>
      </c>
      <c r="W69" s="64"/>
      <c r="X69" s="62"/>
      <c r="Y69" s="50"/>
      <c r="Z69" s="50"/>
      <c r="AA69" s="50"/>
    </row>
    <row r="70" spans="1:27" ht="26.25" customHeight="1" x14ac:dyDescent="0.25">
      <c r="A70" s="62"/>
      <c r="B70" s="64"/>
      <c r="C70" s="44" t="s">
        <v>31</v>
      </c>
      <c r="D70" s="36">
        <f>SUM('[1]وزارة الصحة'!E69)</f>
        <v>273</v>
      </c>
      <c r="E70" s="36">
        <f>SUM('[1]قطاع خاص بالامارات الشمالية'!E69)</f>
        <v>149</v>
      </c>
      <c r="F70" s="38">
        <f>SUM(F68:F69)</f>
        <v>422</v>
      </c>
      <c r="G70" s="36">
        <f>SUM('[1]وزارة الصحة'!F69)</f>
        <v>12</v>
      </c>
      <c r="H70" s="36">
        <f>SUM('[1]قطاع خاص بالامارات الشمالية'!F69)</f>
        <v>66</v>
      </c>
      <c r="I70" s="37">
        <f t="shared" si="43"/>
        <v>78</v>
      </c>
      <c r="J70" s="36">
        <f>SUM('[1]وزارة الصحة'!G69)</f>
        <v>2</v>
      </c>
      <c r="K70" s="36">
        <f>SUM('[1]قطاع خاص بالامارات الشمالية'!G69)</f>
        <v>95</v>
      </c>
      <c r="L70" s="41">
        <f t="shared" ref="L70:S70" si="47">SUM(L68:L69)</f>
        <v>97</v>
      </c>
      <c r="M70" s="36">
        <f>SUM('[1]وزارة الصحة'!H69)</f>
        <v>543</v>
      </c>
      <c r="N70" s="36">
        <f>SUM('[1]قطاع خاص بالامارات الشمالية'!H69)</f>
        <v>234</v>
      </c>
      <c r="O70" s="41">
        <f t="shared" si="47"/>
        <v>777</v>
      </c>
      <c r="P70" s="34">
        <f>SUM('[1]وزارة الصحة'!I69)</f>
        <v>365</v>
      </c>
      <c r="Q70" s="34">
        <f>SUM('[1]قطاع خاص بالامارات الشمالية'!I69)</f>
        <v>104</v>
      </c>
      <c r="R70" s="41">
        <f t="shared" si="47"/>
        <v>469</v>
      </c>
      <c r="S70" s="41">
        <f t="shared" si="47"/>
        <v>1195</v>
      </c>
      <c r="T70" s="36">
        <f t="shared" si="44"/>
        <v>648</v>
      </c>
      <c r="U70" s="36">
        <f t="shared" si="45"/>
        <v>1843</v>
      </c>
      <c r="V70" s="44" t="s">
        <v>20</v>
      </c>
      <c r="W70" s="64"/>
      <c r="X70" s="62"/>
      <c r="Y70" s="50"/>
      <c r="Z70" s="50"/>
      <c r="AA70" s="50"/>
    </row>
    <row r="71" spans="1:27" ht="26.25" customHeight="1" x14ac:dyDescent="0.25">
      <c r="A71" s="62"/>
      <c r="B71" s="67" t="s">
        <v>31</v>
      </c>
      <c r="C71" s="44" t="s">
        <v>33</v>
      </c>
      <c r="D71" s="36">
        <f>SUM('[1]وزارة الصحة'!E70)</f>
        <v>198</v>
      </c>
      <c r="E71" s="36">
        <f>SUM('[1]قطاع خاص بالامارات الشمالية'!E70)</f>
        <v>97</v>
      </c>
      <c r="F71" s="38">
        <f>SUM(D71:E71)</f>
        <v>295</v>
      </c>
      <c r="G71" s="36">
        <f>SUM('[1]وزارة الصحة'!F70)</f>
        <v>14</v>
      </c>
      <c r="H71" s="36">
        <f>SUM('[1]قطاع خاص بالامارات الشمالية'!F70)</f>
        <v>44</v>
      </c>
      <c r="I71" s="37">
        <f t="shared" si="43"/>
        <v>58</v>
      </c>
      <c r="J71" s="36">
        <f>SUM('[1]وزارة الصحة'!G70)</f>
        <v>1</v>
      </c>
      <c r="K71" s="36">
        <f>SUM('[1]قطاع خاص بالامارات الشمالية'!G70)</f>
        <v>57</v>
      </c>
      <c r="L71" s="39">
        <f t="shared" ref="L71:S72" si="48">SUM(L65+L68)</f>
        <v>58</v>
      </c>
      <c r="M71" s="36">
        <f>SUM('[1]وزارة الصحة'!H70)</f>
        <v>72</v>
      </c>
      <c r="N71" s="36">
        <f>SUM('[1]قطاع خاص بالامارات الشمالية'!H70)</f>
        <v>32</v>
      </c>
      <c r="O71" s="41">
        <f t="shared" si="48"/>
        <v>104</v>
      </c>
      <c r="P71" s="34">
        <f>SUM('[1]وزارة الصحة'!I70)</f>
        <v>170</v>
      </c>
      <c r="Q71" s="34">
        <f>SUM('[1]قطاع خاص بالامارات الشمالية'!I70)</f>
        <v>36</v>
      </c>
      <c r="R71" s="39">
        <f t="shared" si="48"/>
        <v>206</v>
      </c>
      <c r="S71" s="41">
        <f t="shared" si="48"/>
        <v>455</v>
      </c>
      <c r="T71" s="36">
        <f t="shared" si="44"/>
        <v>266</v>
      </c>
      <c r="U71" s="36">
        <f t="shared" si="45"/>
        <v>721</v>
      </c>
      <c r="V71" s="44" t="s">
        <v>23</v>
      </c>
      <c r="W71" s="67" t="s">
        <v>20</v>
      </c>
      <c r="X71" s="62"/>
      <c r="Y71" s="50"/>
      <c r="Z71" s="50"/>
      <c r="AA71" s="50"/>
    </row>
    <row r="72" spans="1:27" ht="26.25" customHeight="1" x14ac:dyDescent="0.25">
      <c r="A72" s="62"/>
      <c r="B72" s="68"/>
      <c r="C72" s="44" t="s">
        <v>34</v>
      </c>
      <c r="D72" s="36">
        <f>SUM('[1]وزارة الصحة'!E71)</f>
        <v>124</v>
      </c>
      <c r="E72" s="36">
        <f>SUM('[1]قطاع خاص بالامارات الشمالية'!E71)</f>
        <v>55</v>
      </c>
      <c r="F72" s="38">
        <f>SUM(D72:E72)</f>
        <v>179</v>
      </c>
      <c r="G72" s="36">
        <f>SUM('[1]وزارة الصحة'!F71)</f>
        <v>45</v>
      </c>
      <c r="H72" s="36">
        <f>SUM('[1]قطاع خاص بالامارات الشمالية'!F71)</f>
        <v>24</v>
      </c>
      <c r="I72" s="37">
        <f t="shared" si="43"/>
        <v>69</v>
      </c>
      <c r="J72" s="36">
        <f>SUM('[1]وزارة الصحة'!G71)</f>
        <v>12</v>
      </c>
      <c r="K72" s="36">
        <f>SUM('[1]قطاع خاص بالامارات الشمالية'!G71)</f>
        <v>38</v>
      </c>
      <c r="L72" s="39">
        <f t="shared" si="48"/>
        <v>50</v>
      </c>
      <c r="M72" s="36">
        <f>SUM('[1]وزارة الصحة'!H71)</f>
        <v>542</v>
      </c>
      <c r="N72" s="36">
        <f>SUM('[1]قطاع خاص بالامارات الشمالية'!H71)</f>
        <v>202</v>
      </c>
      <c r="O72" s="41">
        <f t="shared" si="48"/>
        <v>744</v>
      </c>
      <c r="P72" s="34">
        <f>SUM('[1]وزارة الصحة'!I71)</f>
        <v>394</v>
      </c>
      <c r="Q72" s="34">
        <f>SUM('[1]قطاع خاص بالامارات الشمالية'!I71)</f>
        <v>70</v>
      </c>
      <c r="R72" s="39">
        <f t="shared" si="48"/>
        <v>464</v>
      </c>
      <c r="S72" s="41">
        <f t="shared" si="48"/>
        <v>1117</v>
      </c>
      <c r="T72" s="36">
        <f t="shared" si="44"/>
        <v>389</v>
      </c>
      <c r="U72" s="36">
        <f t="shared" si="45"/>
        <v>1506</v>
      </c>
      <c r="V72" s="44" t="s">
        <v>24</v>
      </c>
      <c r="W72" s="68"/>
      <c r="X72" s="62"/>
      <c r="Y72" s="50"/>
      <c r="Z72" s="50"/>
      <c r="AA72" s="50"/>
    </row>
    <row r="73" spans="1:27" ht="26.25" customHeight="1" x14ac:dyDescent="0.25">
      <c r="A73" s="63"/>
      <c r="B73" s="69"/>
      <c r="C73" s="44" t="s">
        <v>31</v>
      </c>
      <c r="D73" s="36">
        <f>SUM('[1]وزارة الصحة'!E72)</f>
        <v>322</v>
      </c>
      <c r="E73" s="36">
        <f>SUM('[1]قطاع خاص بالامارات الشمالية'!E72)</f>
        <v>152</v>
      </c>
      <c r="F73" s="41">
        <f>SUM(F71:F72)</f>
        <v>474</v>
      </c>
      <c r="G73" s="36">
        <f>SUM('[1]وزارة الصحة'!F72)</f>
        <v>59</v>
      </c>
      <c r="H73" s="36">
        <f>SUM('[1]قطاع خاص بالامارات الشمالية'!F72)</f>
        <v>68</v>
      </c>
      <c r="I73" s="37">
        <f t="shared" si="43"/>
        <v>127</v>
      </c>
      <c r="J73" s="36">
        <f>SUM('[1]وزارة الصحة'!G72)</f>
        <v>13</v>
      </c>
      <c r="K73" s="36">
        <f>SUM('[1]قطاع خاص بالامارات الشمالية'!G72)</f>
        <v>95</v>
      </c>
      <c r="L73" s="41">
        <f t="shared" ref="L73:S73" si="49">SUM(L71:L72)</f>
        <v>108</v>
      </c>
      <c r="M73" s="36">
        <f>SUM('[1]وزارة الصحة'!H72)</f>
        <v>614</v>
      </c>
      <c r="N73" s="36">
        <f>SUM('[1]قطاع خاص بالامارات الشمالية'!H72)</f>
        <v>234</v>
      </c>
      <c r="O73" s="41">
        <f t="shared" si="49"/>
        <v>848</v>
      </c>
      <c r="P73" s="34">
        <f>SUM('[1]وزارة الصحة'!I72)</f>
        <v>564</v>
      </c>
      <c r="Q73" s="34">
        <f>SUM('[1]قطاع خاص بالامارات الشمالية'!I72)</f>
        <v>106</v>
      </c>
      <c r="R73" s="41">
        <f t="shared" si="49"/>
        <v>670</v>
      </c>
      <c r="S73" s="41">
        <f t="shared" si="49"/>
        <v>1572</v>
      </c>
      <c r="T73" s="36">
        <f t="shared" si="44"/>
        <v>655</v>
      </c>
      <c r="U73" s="36">
        <f t="shared" si="45"/>
        <v>2227</v>
      </c>
      <c r="V73" s="44" t="s">
        <v>20</v>
      </c>
      <c r="W73" s="69"/>
      <c r="X73" s="63"/>
      <c r="Y73" s="50"/>
      <c r="Z73" s="50"/>
      <c r="AA73" s="50"/>
    </row>
    <row r="74" spans="1:27" ht="26.25" customHeight="1" x14ac:dyDescent="0.25">
      <c r="A74" s="61" t="s">
        <v>31</v>
      </c>
      <c r="B74" s="64" t="s">
        <v>29</v>
      </c>
      <c r="C74" s="43" t="s">
        <v>33</v>
      </c>
      <c r="D74" s="42">
        <f>SUM(D6+D15+D24+D33+D47+D56+D65)</f>
        <v>319</v>
      </c>
      <c r="E74" s="42">
        <f>SUM(E6+E15+E24+E33+E47+E56+E65)</f>
        <v>223</v>
      </c>
      <c r="F74" s="33">
        <f>SUM(F6+F15+F24+F33+F47+F56+F65)</f>
        <v>542</v>
      </c>
      <c r="G74" s="42">
        <f>SUM(G6+G15+G24+G33+G47+G56+G65)</f>
        <v>59</v>
      </c>
      <c r="H74" s="42">
        <f>SUM(H6+H15+H24+H33+H47+H56+H65)</f>
        <v>43</v>
      </c>
      <c r="I74" s="33">
        <f>SUM(I6+I15+I24+I33+I47+I56+I65)</f>
        <v>102</v>
      </c>
      <c r="J74" s="42">
        <f>SUM(J6+J15+J24+J33+J47+J56+J65)</f>
        <v>3</v>
      </c>
      <c r="K74" s="42">
        <f>SUM(K6+K15+K24+K33+K47+K56+K65)</f>
        <v>4</v>
      </c>
      <c r="L74" s="33">
        <f>SUM(L6+L15+L24+L33+L47+L56+L65)</f>
        <v>7</v>
      </c>
      <c r="M74" s="42">
        <f>SUM(M6+M15+M24+M33+M47+M56+M65)</f>
        <v>3</v>
      </c>
      <c r="N74" s="42">
        <f>SUM(N6+N15+N24+N33+N47+N56+N65)</f>
        <v>8</v>
      </c>
      <c r="O74" s="33">
        <f>SUM(O6+O15+O24+O33+O47+O56+O65)</f>
        <v>11</v>
      </c>
      <c r="P74" s="42">
        <f>SUM(P6+P15+P24+P33+P47+P56+P65)</f>
        <v>67</v>
      </c>
      <c r="Q74" s="42">
        <f>SUM(Q6+Q15+Q24+Q33+Q47+Q56+Q65)</f>
        <v>58</v>
      </c>
      <c r="R74" s="33">
        <f>SUM(R6+R15+R24+R33+R47+R56+R65)</f>
        <v>125</v>
      </c>
      <c r="S74" s="42">
        <f>SUM(S6+S15+S24+S33+S47+S56+S65)</f>
        <v>451</v>
      </c>
      <c r="T74" s="42">
        <f>SUM(T6+T15+T24+T33+T47+T56+T65)</f>
        <v>336</v>
      </c>
      <c r="U74" s="33">
        <f>SUM(U6+U15+U24+U33+U47+U56+U65)</f>
        <v>787</v>
      </c>
      <c r="V74" s="43" t="s">
        <v>23</v>
      </c>
      <c r="W74" s="64" t="s">
        <v>18</v>
      </c>
      <c r="X74" s="61" t="s">
        <v>20</v>
      </c>
      <c r="Y74" s="50"/>
      <c r="Z74" s="50"/>
      <c r="AA74" s="50"/>
    </row>
    <row r="75" spans="1:27" ht="26.25" customHeight="1" x14ac:dyDescent="0.25">
      <c r="A75" s="62"/>
      <c r="B75" s="64"/>
      <c r="C75" s="43" t="s">
        <v>34</v>
      </c>
      <c r="D75" s="42">
        <f>SUM(D7+D16+D25+D34+D48+D57+D66)</f>
        <v>1151</v>
      </c>
      <c r="E75" s="42">
        <f>SUM(E7+E16+E25+E34+E48+E57+E66)</f>
        <v>160</v>
      </c>
      <c r="F75" s="33">
        <f>SUM(F7+F16+F25+F34+F48+F57+F66)</f>
        <v>1311</v>
      </c>
      <c r="G75" s="42">
        <f>SUM(G7+G16+G25+G34+G48+G57+G66)</f>
        <v>342</v>
      </c>
      <c r="H75" s="42">
        <f>SUM(H7+H16+H25+H34+H48+H57+H66)</f>
        <v>54</v>
      </c>
      <c r="I75" s="33">
        <f>SUM(I7+I16+I25+I34+I48+I57+I66)</f>
        <v>396</v>
      </c>
      <c r="J75" s="42">
        <f>SUM(J7+J16+J25+J34+J48+J57+J66)</f>
        <v>240</v>
      </c>
      <c r="K75" s="42">
        <f>SUM(K7+K16+K25+K34+K48+K57+K66)</f>
        <v>35</v>
      </c>
      <c r="L75" s="33">
        <f>SUM(L7+L16+L25+L34+L48+L57+L66)</f>
        <v>275</v>
      </c>
      <c r="M75" s="42">
        <f>SUM(M7+M16+M25+M34+M48+M57+M66)</f>
        <v>481</v>
      </c>
      <c r="N75" s="42">
        <f>SUM(N7+N16+N25+N34+N48+N57+N66)</f>
        <v>50</v>
      </c>
      <c r="O75" s="33">
        <f>SUM(O7+O16+O25+O34+O48+O57+O66)</f>
        <v>531</v>
      </c>
      <c r="P75" s="42">
        <f>SUM(P7+P16+P25+P34+P48+P57+P66)</f>
        <v>1213</v>
      </c>
      <c r="Q75" s="42">
        <f>SUM(Q7+Q16+Q25+Q34+Q48+Q57+Q66)</f>
        <v>150</v>
      </c>
      <c r="R75" s="33">
        <f>SUM(R7+R16+R25+R34+R48+R57+R66)</f>
        <v>1363</v>
      </c>
      <c r="S75" s="42">
        <f>SUM(S7+S16+S25+S34+S48+S57+S66)</f>
        <v>3427</v>
      </c>
      <c r="T75" s="42">
        <f>SUM(T7+T16+T25+T34+T48+T57+T66)</f>
        <v>449</v>
      </c>
      <c r="U75" s="33">
        <f>SUM(U7+U16+U25+U34+U48+U57+U66)</f>
        <v>3876</v>
      </c>
      <c r="V75" s="43" t="s">
        <v>24</v>
      </c>
      <c r="W75" s="64"/>
      <c r="X75" s="62"/>
      <c r="Y75" s="50"/>
      <c r="Z75" s="50"/>
      <c r="AA75" s="50"/>
    </row>
    <row r="76" spans="1:27" ht="26.25" customHeight="1" x14ac:dyDescent="0.25">
      <c r="A76" s="62"/>
      <c r="B76" s="64"/>
      <c r="C76" s="44" t="s">
        <v>31</v>
      </c>
      <c r="D76" s="33">
        <f>SUM(D74:D75)</f>
        <v>1470</v>
      </c>
      <c r="E76" s="33">
        <f t="shared" ref="E76:U76" si="50">SUM(E74:E75)</f>
        <v>383</v>
      </c>
      <c r="F76" s="33">
        <f t="shared" si="50"/>
        <v>1853</v>
      </c>
      <c r="G76" s="33">
        <f t="shared" si="50"/>
        <v>401</v>
      </c>
      <c r="H76" s="33">
        <f t="shared" si="50"/>
        <v>97</v>
      </c>
      <c r="I76" s="33">
        <f t="shared" si="50"/>
        <v>498</v>
      </c>
      <c r="J76" s="33">
        <f t="shared" si="50"/>
        <v>243</v>
      </c>
      <c r="K76" s="33">
        <f t="shared" si="50"/>
        <v>39</v>
      </c>
      <c r="L76" s="33">
        <f t="shared" si="50"/>
        <v>282</v>
      </c>
      <c r="M76" s="33">
        <f t="shared" si="50"/>
        <v>484</v>
      </c>
      <c r="N76" s="33">
        <f t="shared" si="50"/>
        <v>58</v>
      </c>
      <c r="O76" s="33">
        <f t="shared" si="50"/>
        <v>542</v>
      </c>
      <c r="P76" s="33">
        <f t="shared" si="50"/>
        <v>1280</v>
      </c>
      <c r="Q76" s="33">
        <f t="shared" si="50"/>
        <v>208</v>
      </c>
      <c r="R76" s="33">
        <f t="shared" si="50"/>
        <v>1488</v>
      </c>
      <c r="S76" s="33">
        <f t="shared" si="50"/>
        <v>3878</v>
      </c>
      <c r="T76" s="33">
        <f t="shared" si="50"/>
        <v>785</v>
      </c>
      <c r="U76" s="33">
        <f t="shared" si="50"/>
        <v>4663</v>
      </c>
      <c r="V76" s="44" t="s">
        <v>20</v>
      </c>
      <c r="W76" s="64"/>
      <c r="X76" s="62"/>
      <c r="Y76" s="50"/>
      <c r="Z76" s="50"/>
      <c r="AA76" s="50"/>
    </row>
    <row r="77" spans="1:27" ht="26.25" customHeight="1" x14ac:dyDescent="0.25">
      <c r="A77" s="62"/>
      <c r="B77" s="64" t="s">
        <v>36</v>
      </c>
      <c r="C77" s="43" t="s">
        <v>33</v>
      </c>
      <c r="D77" s="40">
        <f>SUM(D9+D18+D27+D36+D50+D59+D68)</f>
        <v>3541</v>
      </c>
      <c r="E77" s="40">
        <f>SUM(E9+E18+E27+E36+E50+E59+E68)</f>
        <v>8403</v>
      </c>
      <c r="F77" s="39">
        <f>SUM(F9+F18+F27+F36+F50+F59+F68)</f>
        <v>11944</v>
      </c>
      <c r="G77" s="40">
        <f>SUM(G9+G18+G27+G36+G50+G59+G68)</f>
        <v>180</v>
      </c>
      <c r="H77" s="40">
        <f>SUM(H9+H18+H27+H36+H50+H59+H68)</f>
        <v>2197</v>
      </c>
      <c r="I77" s="39">
        <f>SUM(I9+I18+I27+I36+I50+I59+I68)</f>
        <v>2377</v>
      </c>
      <c r="J77" s="40">
        <f>SUM(J9+J18+J27+J36+J50+J59+J68)</f>
        <v>515</v>
      </c>
      <c r="K77" s="40">
        <f>SUM(K9+K18+K27+K36+K50+K59+K68)</f>
        <v>2150</v>
      </c>
      <c r="L77" s="39">
        <f>SUM(L9+L18+L27+L36+L50+L59+L68)</f>
        <v>2665</v>
      </c>
      <c r="M77" s="40">
        <f>SUM(M9+M18+M27+M36+M50+M59+M68)</f>
        <v>2723</v>
      </c>
      <c r="N77" s="40">
        <f>SUM(N9+N18+N27+N36+N50+N59+N68)</f>
        <v>6183</v>
      </c>
      <c r="O77" s="39">
        <f>SUM(O9+O18+O27+O36+O50+O59+O68)</f>
        <v>8906</v>
      </c>
      <c r="P77" s="40">
        <f>SUM(P9+P18+P27+P36+P50+P59+P68)</f>
        <v>2701</v>
      </c>
      <c r="Q77" s="40">
        <f>SUM(Q9+Q18+Q27+Q36+Q50+Q59+Q68)</f>
        <v>4621</v>
      </c>
      <c r="R77" s="39">
        <f>SUM(R9+R18+R27+R36+R50+R59+R68)</f>
        <v>7322</v>
      </c>
      <c r="S77" s="40">
        <f>SUM(S9+S18+S27+S36+S50+S59+S68)</f>
        <v>9660</v>
      </c>
      <c r="T77" s="40">
        <f>SUM(T9+T18+T27+T36+T50+T59+T68)</f>
        <v>23554</v>
      </c>
      <c r="U77" s="39">
        <f>SUM(U9+U18+U27+U36+U50+U59+U68)</f>
        <v>33214</v>
      </c>
      <c r="V77" s="43" t="s">
        <v>23</v>
      </c>
      <c r="W77" s="64" t="s">
        <v>19</v>
      </c>
      <c r="X77" s="62"/>
      <c r="Y77" s="50"/>
      <c r="Z77" s="50"/>
      <c r="AA77" s="50"/>
    </row>
    <row r="78" spans="1:27" ht="26.25" customHeight="1" x14ac:dyDescent="0.25">
      <c r="A78" s="62"/>
      <c r="B78" s="64"/>
      <c r="C78" s="43" t="s">
        <v>34</v>
      </c>
      <c r="D78" s="40">
        <f>SUM(D10+D19+D28+D37+D51+D60+D69)</f>
        <v>1941</v>
      </c>
      <c r="E78" s="40">
        <f>SUM(E10+E19+E28+E37+E51+E60+E69)</f>
        <v>4743</v>
      </c>
      <c r="F78" s="39">
        <f>SUM(F10+F19+F28+F37+F51+F60+F69)</f>
        <v>6684</v>
      </c>
      <c r="G78" s="40">
        <f>SUM(G10+G19+G28+G37+G51+G60+G69)</f>
        <v>156</v>
      </c>
      <c r="H78" s="40">
        <f>SUM(H10+H19+H28+H37+H51+H60+H69)</f>
        <v>1885</v>
      </c>
      <c r="I78" s="39">
        <f>SUM(I10+I19+I28+I37+I51+I60+I69)</f>
        <v>2041</v>
      </c>
      <c r="J78" s="40">
        <f>SUM(J10+J19+J28+J37+J51+J60+J69)</f>
        <v>401</v>
      </c>
      <c r="K78" s="40">
        <f>SUM(K10+K19+K28+K37+K51+K60+K69)</f>
        <v>1899</v>
      </c>
      <c r="L78" s="39">
        <f>SUM(L10+L19+L28+L37+L51+L60+L69)</f>
        <v>2300</v>
      </c>
      <c r="M78" s="40">
        <f>SUM(M10+M19+M28+M37+M51+M60+M69)</f>
        <v>13625</v>
      </c>
      <c r="N78" s="40">
        <f>SUM(N10+N19+N28+N37+N51+N60+N69)</f>
        <v>23082</v>
      </c>
      <c r="O78" s="39">
        <f>SUM(O10+O19+O28+O37+O51+O60+O69)</f>
        <v>36707</v>
      </c>
      <c r="P78" s="40">
        <f>SUM(P10+P19+P28+P37+P51+P60+P69)</f>
        <v>3078</v>
      </c>
      <c r="Q78" s="40">
        <f>SUM(Q10+Q19+Q28+Q37+Q51+Q60+Q69)</f>
        <v>5930</v>
      </c>
      <c r="R78" s="39">
        <f>SUM(R10+R19+R28+R37+R51+R60+R69)</f>
        <v>9008</v>
      </c>
      <c r="S78" s="40">
        <f>SUM(S10+S19+S28+S37+S51+S60+S69)</f>
        <v>19201</v>
      </c>
      <c r="T78" s="40">
        <f>SUM(T10+T19+T28+T37+T51+T60+T69)</f>
        <v>37539</v>
      </c>
      <c r="U78" s="39">
        <f>SUM(U10+U19+U28+U37+U51+U60+U69)</f>
        <v>56740</v>
      </c>
      <c r="V78" s="43" t="s">
        <v>24</v>
      </c>
      <c r="W78" s="64"/>
      <c r="X78" s="62"/>
      <c r="Y78" s="50"/>
      <c r="Z78" s="50"/>
      <c r="AA78" s="50"/>
    </row>
    <row r="79" spans="1:27" ht="26.25" customHeight="1" x14ac:dyDescent="0.25">
      <c r="A79" s="62"/>
      <c r="B79" s="64"/>
      <c r="C79" s="44" t="s">
        <v>31</v>
      </c>
      <c r="D79" s="41">
        <f>SUM(D77:D78)</f>
        <v>5482</v>
      </c>
      <c r="E79" s="41">
        <f t="shared" ref="E79:U79" si="51">SUM(E77:E78)</f>
        <v>13146</v>
      </c>
      <c r="F79" s="41">
        <f t="shared" si="51"/>
        <v>18628</v>
      </c>
      <c r="G79" s="41">
        <f t="shared" si="51"/>
        <v>336</v>
      </c>
      <c r="H79" s="41">
        <f t="shared" si="51"/>
        <v>4082</v>
      </c>
      <c r="I79" s="41">
        <f t="shared" si="51"/>
        <v>4418</v>
      </c>
      <c r="J79" s="41">
        <f t="shared" si="51"/>
        <v>916</v>
      </c>
      <c r="K79" s="41">
        <f t="shared" si="51"/>
        <v>4049</v>
      </c>
      <c r="L79" s="41">
        <f t="shared" si="51"/>
        <v>4965</v>
      </c>
      <c r="M79" s="41">
        <f t="shared" si="51"/>
        <v>16348</v>
      </c>
      <c r="N79" s="41">
        <f t="shared" si="51"/>
        <v>29265</v>
      </c>
      <c r="O79" s="41">
        <f t="shared" si="51"/>
        <v>45613</v>
      </c>
      <c r="P79" s="41">
        <f t="shared" si="51"/>
        <v>5779</v>
      </c>
      <c r="Q79" s="41">
        <f t="shared" si="51"/>
        <v>10551</v>
      </c>
      <c r="R79" s="41">
        <f t="shared" si="51"/>
        <v>16330</v>
      </c>
      <c r="S79" s="41">
        <f t="shared" si="51"/>
        <v>28861</v>
      </c>
      <c r="T79" s="41">
        <f t="shared" si="51"/>
        <v>61093</v>
      </c>
      <c r="U79" s="41">
        <f t="shared" si="51"/>
        <v>89954</v>
      </c>
      <c r="V79" s="44" t="s">
        <v>20</v>
      </c>
      <c r="W79" s="64"/>
      <c r="X79" s="62"/>
      <c r="Y79" s="50"/>
      <c r="Z79" s="50"/>
      <c r="AA79" s="50"/>
    </row>
    <row r="80" spans="1:27" ht="26.25" customHeight="1" x14ac:dyDescent="0.25">
      <c r="A80" s="62"/>
      <c r="B80" s="67" t="s">
        <v>31</v>
      </c>
      <c r="C80" s="44" t="s">
        <v>33</v>
      </c>
      <c r="D80" s="41">
        <f>SUM(D74+D77)</f>
        <v>3860</v>
      </c>
      <c r="E80" s="41">
        <f t="shared" ref="E80:U81" si="52">SUM(E74+E77)</f>
        <v>8626</v>
      </c>
      <c r="F80" s="41">
        <f t="shared" si="52"/>
        <v>12486</v>
      </c>
      <c r="G80" s="41">
        <f t="shared" si="52"/>
        <v>239</v>
      </c>
      <c r="H80" s="41">
        <f t="shared" si="52"/>
        <v>2240</v>
      </c>
      <c r="I80" s="41">
        <f t="shared" si="52"/>
        <v>2479</v>
      </c>
      <c r="J80" s="41">
        <f t="shared" si="52"/>
        <v>518</v>
      </c>
      <c r="K80" s="41">
        <f t="shared" si="52"/>
        <v>2154</v>
      </c>
      <c r="L80" s="41">
        <f t="shared" si="52"/>
        <v>2672</v>
      </c>
      <c r="M80" s="41">
        <f t="shared" si="52"/>
        <v>2726</v>
      </c>
      <c r="N80" s="41">
        <f t="shared" si="52"/>
        <v>6191</v>
      </c>
      <c r="O80" s="41">
        <f t="shared" si="52"/>
        <v>8917</v>
      </c>
      <c r="P80" s="41">
        <f t="shared" si="52"/>
        <v>2768</v>
      </c>
      <c r="Q80" s="41">
        <f t="shared" si="52"/>
        <v>4679</v>
      </c>
      <c r="R80" s="41">
        <f t="shared" si="52"/>
        <v>7447</v>
      </c>
      <c r="S80" s="41">
        <f t="shared" si="52"/>
        <v>10111</v>
      </c>
      <c r="T80" s="41">
        <f t="shared" si="52"/>
        <v>23890</v>
      </c>
      <c r="U80" s="41">
        <f t="shared" si="52"/>
        <v>34001</v>
      </c>
      <c r="V80" s="44" t="s">
        <v>23</v>
      </c>
      <c r="W80" s="67" t="s">
        <v>20</v>
      </c>
      <c r="X80" s="62"/>
      <c r="Y80" s="50"/>
      <c r="Z80" s="50"/>
      <c r="AA80" s="50"/>
    </row>
    <row r="81" spans="1:29" ht="26.25" customHeight="1" x14ac:dyDescent="0.25">
      <c r="A81" s="62"/>
      <c r="B81" s="68"/>
      <c r="C81" s="44" t="s">
        <v>34</v>
      </c>
      <c r="D81" s="41">
        <f>SUM(D75+D78)</f>
        <v>3092</v>
      </c>
      <c r="E81" s="41">
        <f t="shared" si="52"/>
        <v>4903</v>
      </c>
      <c r="F81" s="41">
        <f t="shared" si="52"/>
        <v>7995</v>
      </c>
      <c r="G81" s="41">
        <f t="shared" si="52"/>
        <v>498</v>
      </c>
      <c r="H81" s="41">
        <f t="shared" si="52"/>
        <v>1939</v>
      </c>
      <c r="I81" s="41">
        <f t="shared" si="52"/>
        <v>2437</v>
      </c>
      <c r="J81" s="41">
        <f t="shared" si="52"/>
        <v>641</v>
      </c>
      <c r="K81" s="41">
        <f t="shared" si="52"/>
        <v>1934</v>
      </c>
      <c r="L81" s="41">
        <f t="shared" si="52"/>
        <v>2575</v>
      </c>
      <c r="M81" s="41">
        <f t="shared" si="52"/>
        <v>14106</v>
      </c>
      <c r="N81" s="41">
        <f t="shared" si="52"/>
        <v>23132</v>
      </c>
      <c r="O81" s="41">
        <f t="shared" si="52"/>
        <v>37238</v>
      </c>
      <c r="P81" s="41">
        <f t="shared" si="52"/>
        <v>4291</v>
      </c>
      <c r="Q81" s="41">
        <f t="shared" si="52"/>
        <v>6080</v>
      </c>
      <c r="R81" s="41">
        <f t="shared" si="52"/>
        <v>10371</v>
      </c>
      <c r="S81" s="41">
        <f t="shared" si="52"/>
        <v>22628</v>
      </c>
      <c r="T81" s="41">
        <f t="shared" si="52"/>
        <v>37988</v>
      </c>
      <c r="U81" s="41">
        <f t="shared" si="52"/>
        <v>60616</v>
      </c>
      <c r="V81" s="44" t="s">
        <v>24</v>
      </c>
      <c r="W81" s="68"/>
      <c r="X81" s="62"/>
      <c r="Y81" s="50"/>
      <c r="Z81" s="50"/>
      <c r="AA81" s="50"/>
      <c r="AC81" t="s">
        <v>12</v>
      </c>
    </row>
    <row r="82" spans="1:29" ht="26.25" customHeight="1" x14ac:dyDescent="0.25">
      <c r="A82" s="63"/>
      <c r="B82" s="69"/>
      <c r="C82" s="44" t="s">
        <v>31</v>
      </c>
      <c r="D82" s="41">
        <f>SUM(D80:D81)</f>
        <v>6952</v>
      </c>
      <c r="E82" s="41">
        <f t="shared" ref="E82:T82" si="53">SUM(E80:E81)</f>
        <v>13529</v>
      </c>
      <c r="F82" s="41">
        <f t="shared" si="53"/>
        <v>20481</v>
      </c>
      <c r="G82" s="41">
        <f t="shared" si="53"/>
        <v>737</v>
      </c>
      <c r="H82" s="41">
        <f t="shared" si="53"/>
        <v>4179</v>
      </c>
      <c r="I82" s="41">
        <f t="shared" si="53"/>
        <v>4916</v>
      </c>
      <c r="J82" s="41">
        <f t="shared" si="53"/>
        <v>1159</v>
      </c>
      <c r="K82" s="41">
        <f t="shared" si="53"/>
        <v>4088</v>
      </c>
      <c r="L82" s="41">
        <f t="shared" si="53"/>
        <v>5247</v>
      </c>
      <c r="M82" s="41">
        <f t="shared" si="53"/>
        <v>16832</v>
      </c>
      <c r="N82" s="41">
        <f t="shared" si="53"/>
        <v>29323</v>
      </c>
      <c r="O82" s="41">
        <f t="shared" si="53"/>
        <v>46155</v>
      </c>
      <c r="P82" s="41">
        <f t="shared" si="53"/>
        <v>7059</v>
      </c>
      <c r="Q82" s="41">
        <f t="shared" si="53"/>
        <v>10759</v>
      </c>
      <c r="R82" s="41">
        <f t="shared" si="53"/>
        <v>17818</v>
      </c>
      <c r="S82" s="41">
        <f t="shared" si="53"/>
        <v>32739</v>
      </c>
      <c r="T82" s="41">
        <f t="shared" si="53"/>
        <v>61878</v>
      </c>
      <c r="U82" s="41">
        <f>SUM(U80:U81)</f>
        <v>94617</v>
      </c>
      <c r="V82" s="44" t="s">
        <v>20</v>
      </c>
      <c r="W82" s="69"/>
      <c r="X82" s="63"/>
      <c r="Y82" s="50"/>
      <c r="Z82" s="50"/>
      <c r="AA82" s="50"/>
    </row>
  </sheetData>
  <mergeCells count="100">
    <mergeCell ref="X74:X82"/>
    <mergeCell ref="W74:W76"/>
    <mergeCell ref="W77:W79"/>
    <mergeCell ref="W80:W82"/>
    <mergeCell ref="A3:X3"/>
    <mergeCell ref="X56:X64"/>
    <mergeCell ref="W56:W58"/>
    <mergeCell ref="W59:W61"/>
    <mergeCell ref="W62:W64"/>
    <mergeCell ref="X65:X73"/>
    <mergeCell ref="W65:W67"/>
    <mergeCell ref="W68:W70"/>
    <mergeCell ref="W71:W73"/>
    <mergeCell ref="V45:V46"/>
    <mergeCell ref="X47:X55"/>
    <mergeCell ref="W47:W49"/>
    <mergeCell ref="W53:W55"/>
    <mergeCell ref="X33:X41"/>
    <mergeCell ref="W33:W35"/>
    <mergeCell ref="W36:W38"/>
    <mergeCell ref="W39:W41"/>
    <mergeCell ref="X45:X46"/>
    <mergeCell ref="W45:W46"/>
    <mergeCell ref="A44:X44"/>
    <mergeCell ref="B43:Y43"/>
    <mergeCell ref="A42:X42"/>
    <mergeCell ref="X24:X32"/>
    <mergeCell ref="W24:W26"/>
    <mergeCell ref="W27:W29"/>
    <mergeCell ref="W30:W32"/>
    <mergeCell ref="W50:W52"/>
    <mergeCell ref="A74:A82"/>
    <mergeCell ref="B74:B76"/>
    <mergeCell ref="B77:B79"/>
    <mergeCell ref="B80:B82"/>
    <mergeCell ref="A56:A64"/>
    <mergeCell ref="B56:B58"/>
    <mergeCell ref="B59:B61"/>
    <mergeCell ref="B62:B64"/>
    <mergeCell ref="A65:A73"/>
    <mergeCell ref="B65:B67"/>
    <mergeCell ref="B68:B70"/>
    <mergeCell ref="B71:B73"/>
    <mergeCell ref="J45:L45"/>
    <mergeCell ref="M45:O45"/>
    <mergeCell ref="P45:R45"/>
    <mergeCell ref="S45:U45"/>
    <mergeCell ref="A47:A55"/>
    <mergeCell ref="B47:B49"/>
    <mergeCell ref="B50:B52"/>
    <mergeCell ref="B53:B55"/>
    <mergeCell ref="A45:A46"/>
    <mergeCell ref="B45:B46"/>
    <mergeCell ref="C45:C46"/>
    <mergeCell ref="D45:F45"/>
    <mergeCell ref="G45:I45"/>
    <mergeCell ref="A33:A41"/>
    <mergeCell ref="B33:B35"/>
    <mergeCell ref="B36:B38"/>
    <mergeCell ref="B39:B41"/>
    <mergeCell ref="A15:A23"/>
    <mergeCell ref="B15:B17"/>
    <mergeCell ref="B18:B20"/>
    <mergeCell ref="B21:B23"/>
    <mergeCell ref="A24:A32"/>
    <mergeCell ref="B24:B26"/>
    <mergeCell ref="B27:B29"/>
    <mergeCell ref="B30:B32"/>
    <mergeCell ref="A6:A14"/>
    <mergeCell ref="B6:B8"/>
    <mergeCell ref="AC6:AL6"/>
    <mergeCell ref="AC7:AR7"/>
    <mergeCell ref="AC8:AL8"/>
    <mergeCell ref="B9:B11"/>
    <mergeCell ref="B12:B14"/>
    <mergeCell ref="X6:X14"/>
    <mergeCell ref="W6:W8"/>
    <mergeCell ref="W9:W11"/>
    <mergeCell ref="W12:W14"/>
    <mergeCell ref="A1:X1"/>
    <mergeCell ref="A4:A5"/>
    <mergeCell ref="B4:B5"/>
    <mergeCell ref="C4:C5"/>
    <mergeCell ref="D4:F4"/>
    <mergeCell ref="G4:I4"/>
    <mergeCell ref="X4:X5"/>
    <mergeCell ref="W4:W5"/>
    <mergeCell ref="V4:V5"/>
    <mergeCell ref="A2:X2"/>
    <mergeCell ref="AF17:AF18"/>
    <mergeCell ref="J4:L4"/>
    <mergeCell ref="M4:O4"/>
    <mergeCell ref="P4:R4"/>
    <mergeCell ref="S4:U4"/>
    <mergeCell ref="AC4:AO4"/>
    <mergeCell ref="AC5:AO5"/>
    <mergeCell ref="X15:X23"/>
    <mergeCell ref="W15:W17"/>
    <mergeCell ref="W18:W20"/>
    <mergeCell ref="W21:W23"/>
  </mergeCells>
  <printOptions horizontalCentered="1"/>
  <pageMargins left="0" right="0" top="0" bottom="0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TWUZXU4UYYY7-944396957-17245</_dlc_DocId>
    <_dlc_DocIdUrl xmlns="a5cd8edf-193d-454e-be79-0a753d5be6e1">
      <Url>http://localhost/_layouts/15/DocIdRedir.aspx?ID=TWUZXU4UYYY7-944396957-17245</Url>
      <Description>TWUZXU4UYYY7-944396957-17245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CBD78603-9621-48F3-8172-95AB7117D500}"/>
</file>

<file path=customXml/itemProps2.xml><?xml version="1.0" encoding="utf-8"?>
<ds:datastoreItem xmlns:ds="http://schemas.openxmlformats.org/officeDocument/2006/customXml" ds:itemID="{D4D49772-F764-4B01-AA51-91EC6FBF9B9F}"/>
</file>

<file path=customXml/itemProps3.xml><?xml version="1.0" encoding="utf-8"?>
<ds:datastoreItem xmlns:ds="http://schemas.openxmlformats.org/officeDocument/2006/customXml" ds:itemID="{98E82318-B8B2-4572-9ED6-8C27ADE4428F}"/>
</file>

<file path=customXml/itemProps4.xml><?xml version="1.0" encoding="utf-8"?>
<ds:datastoreItem xmlns:ds="http://schemas.openxmlformats.org/officeDocument/2006/customXml" ds:itemID="{C18A27F1-8F82-4A6A-B960-65BBC72AD1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القوى العاملة حسب الامارة</vt:lpstr>
      <vt:lpstr>'القوى العاملة حسب الامارة'!Print_Area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ahmed abualala</cp:lastModifiedBy>
  <cp:lastPrinted>2017-07-09T07:04:38Z</cp:lastPrinted>
  <dcterms:created xsi:type="dcterms:W3CDTF">2017-05-09T05:01:21Z</dcterms:created>
  <dcterms:modified xsi:type="dcterms:W3CDTF">2017-07-23T06:34:51Z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0071a077-c819-4ffe-b1c4-b1805425d38e</vt:lpwstr>
  </property>
</Properties>
</file>